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0" yWindow="0" windowWidth="19440" windowHeight="9390" firstSheet="4" activeTab="4"/>
  </bookViews>
  <sheets>
    <sheet name="Исходные данные" sheetId="1" state="hidden" r:id="rId1"/>
    <sheet name="Лист 1" sheetId="3" state="hidden" r:id="rId2"/>
    <sheet name="Прайс" sheetId="4" state="hidden" r:id="rId3"/>
    <sheet name="мат-ы (ОДПУ под.)" sheetId="5" state="hidden" r:id="rId4"/>
    <sheet name="16 кв." sheetId="6" r:id="rId5"/>
    <sheet name="Расчет проводов" sheetId="7" r:id="rId6"/>
  </sheets>
  <definedNames>
    <definedName name="Z_38350C29_1FDA_422D_98AA_8A1B8B780474_.wvu.PrintArea" localSheetId="3" hidden="1">'мат-ы (ОДПУ под.)'!$A$2:$H$31</definedName>
    <definedName name="Z_C27BBA55_A378_4400_A9AD_0B7EACCB2F5B_.wvu.PrintArea" localSheetId="3" hidden="1">'мат-ы (ОДПУ под.)'!$A$2:$H$31</definedName>
    <definedName name="Z_F01EB12E_5D0C_4CC3_B0AC_BACFD0E89190_.wvu.PrintArea" localSheetId="3" hidden="1">'мат-ы (ОДПУ под.)'!$A$2:$H$31</definedName>
    <definedName name="_xlnm.Print_Area" localSheetId="3">'мат-ы (ОДПУ под.)'!$A$2:$H$31</definedName>
  </definedNames>
  <calcPr calcId="152511"/>
  <customWorkbookViews>
    <customWorkbookView name="Пользователь Windows - Личное представление" guid="{F01EB12E-5D0C-4CC3-B0AC-BACFD0E89190}" mergeInterval="0" personalView="1" maximized="1" xWindow="-8" yWindow="-8" windowWidth="1936" windowHeight="1056" activeSheetId="2"/>
    <customWorkbookView name="Денис В. Борщов - Личное представление" guid="{1930996E-EB6E-4DD5-AD8B-3EA7CD731AC9}" mergeInterval="0" personalView="1" maximized="1" windowWidth="1276" windowHeight="799" activeSheetId="2"/>
    <customWorkbookView name="Игорь В. Кузьмин - Личное представление" guid="{6EE682D6-4F76-4494-82E6-5922A3409E85}" mergeInterval="0" personalView="1" maximized="1" xWindow="-8" yWindow="-8" windowWidth="1296" windowHeight="1000" activeSheetId="2"/>
    <customWorkbookView name="Николай - Личное представление" guid="{38350C29-1FDA-422D-98AA-8A1B8B780474}" mergeInterval="0" personalView="1" maximized="1" xWindow="-8" yWindow="-8" windowWidth="2576" windowHeight="1056" activeSheetId="2"/>
    <customWorkbookView name="Admin - Личное представление" guid="{C27BBA55-A378-4400-A9AD-0B7EACCB2F5B}" mergeInterval="0" personalView="1" maximized="1" xWindow="1" yWindow="1" windowWidth="1280" windowHeight="803" activeSheetId="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6" l="1"/>
  <c r="D20" i="6"/>
  <c r="N21" i="6" l="1"/>
  <c r="F5" i="6" l="1"/>
  <c r="G8" i="7" l="1"/>
  <c r="F7" i="7"/>
  <c r="E6" i="7"/>
  <c r="D6" i="7"/>
  <c r="F6" i="7" l="1"/>
  <c r="L11" i="6"/>
  <c r="L10" i="6"/>
  <c r="D10" i="6" l="1"/>
  <c r="D32" i="6"/>
  <c r="D35" i="6" s="1"/>
  <c r="F35" i="6" s="1"/>
  <c r="D33" i="6"/>
  <c r="D34" i="6" s="1"/>
  <c r="F34" i="6" s="1"/>
  <c r="N11" i="6"/>
  <c r="N10" i="6"/>
  <c r="D12" i="6"/>
  <c r="D26" i="6"/>
  <c r="D25" i="6"/>
  <c r="F30" i="6"/>
  <c r="L19" i="6"/>
  <c r="N19" i="6" s="1"/>
  <c r="L18" i="6"/>
  <c r="N18" i="6" s="1"/>
  <c r="D18" i="6"/>
  <c r="D15" i="6"/>
  <c r="F17" i="6"/>
  <c r="G7" i="7"/>
  <c r="D13" i="6" s="1"/>
  <c r="L14" i="6" s="1"/>
  <c r="N14" i="6" s="1"/>
  <c r="L17" i="6" l="1"/>
  <c r="N17" i="6" s="1"/>
  <c r="D19" i="6"/>
  <c r="F19" i="6" s="1"/>
  <c r="L16" i="6"/>
  <c r="N16" i="6" s="1"/>
  <c r="F20" i="6"/>
  <c r="F32" i="6"/>
  <c r="L23" i="6"/>
  <c r="N23" i="6" s="1"/>
  <c r="L20" i="6"/>
  <c r="N20" i="6" s="1"/>
  <c r="L22" i="6"/>
  <c r="N22" i="6" s="1"/>
  <c r="L12" i="6"/>
  <c r="D29" i="6"/>
  <c r="G6" i="7"/>
  <c r="D11" i="6" s="1"/>
  <c r="L15" i="6" s="1"/>
  <c r="N15" i="6" s="1"/>
  <c r="F29" i="6" l="1"/>
  <c r="D31" i="6"/>
  <c r="F31" i="6" s="1"/>
  <c r="L13" i="6"/>
  <c r="N13" i="6" s="1"/>
  <c r="N12" i="6"/>
  <c r="F12" i="6"/>
  <c r="F26" i="6" l="1"/>
  <c r="F25" i="6"/>
  <c r="F10" i="6"/>
  <c r="F13" i="6"/>
  <c r="F28" i="6"/>
  <c r="F27" i="6"/>
  <c r="N24" i="6"/>
  <c r="F24" i="6"/>
  <c r="D23" i="6"/>
  <c r="F23" i="6" s="1"/>
  <c r="F22" i="6"/>
  <c r="F21" i="6"/>
  <c r="F18" i="6"/>
  <c r="F16" i="6"/>
  <c r="F15" i="6"/>
  <c r="F14" i="6"/>
  <c r="F11" i="6" l="1"/>
  <c r="F36" i="6" s="1"/>
  <c r="N26" i="6" s="1"/>
  <c r="N28" i="6" s="1"/>
  <c r="N29" i="6" s="1"/>
  <c r="N27" i="6" l="1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3" i="5" l="1"/>
  <c r="D12" i="1" l="1"/>
</calcChain>
</file>

<file path=xl/sharedStrings.xml><?xml version="1.0" encoding="utf-8"?>
<sst xmlns="http://schemas.openxmlformats.org/spreadsheetml/2006/main" count="1309" uniqueCount="654">
  <si>
    <t>№ п/п</t>
  </si>
  <si>
    <t>Ед. изм</t>
  </si>
  <si>
    <t>Наименование</t>
  </si>
  <si>
    <t>метр</t>
  </si>
  <si>
    <t>Толщина перекрытия между этажами</t>
  </si>
  <si>
    <t>Кол-во</t>
  </si>
  <si>
    <t>Длина дома</t>
  </si>
  <si>
    <t>Ширина дома</t>
  </si>
  <si>
    <t>Ширина подъезда</t>
  </si>
  <si>
    <t>Длина подъезда</t>
  </si>
  <si>
    <t>Высота от пола площадки 1 этажа до потолка</t>
  </si>
  <si>
    <t>Высота от пола площадки 2 этажа до потолка</t>
  </si>
  <si>
    <t xml:space="preserve">Перепад пола нижней площадки подъезда и пола площадки 1 этажа </t>
  </si>
  <si>
    <t>Расстояние между подъездами по центрам</t>
  </si>
  <si>
    <t>Высота дома от уровня пола нижней площадки подъезда до потолка 2 этажа</t>
  </si>
  <si>
    <t>Наименование материалов</t>
  </si>
  <si>
    <t>Ед. изм.</t>
  </si>
  <si>
    <t>Цена</t>
  </si>
  <si>
    <t>Сумма</t>
  </si>
  <si>
    <t>шт.</t>
  </si>
  <si>
    <t>ВСЕГО</t>
  </si>
  <si>
    <t>Провод ПВ1 1х4</t>
  </si>
  <si>
    <t>АВВГ 4х16</t>
  </si>
  <si>
    <t>Автоматический выключатель 3Р 63А</t>
  </si>
  <si>
    <t>Труба ПВХ(глад.,жесткая) d=32</t>
  </si>
  <si>
    <t>Крепеж-клипса d=32</t>
  </si>
  <si>
    <t>Муфта соеденит. Труба-труба d=32 (жесткая)</t>
  </si>
  <si>
    <t>Муфта соеденит. Труба-коробка d=32 (гибкая)</t>
  </si>
  <si>
    <t>Муфта соеденит. Труба-труба d=32 (гибкая)</t>
  </si>
  <si>
    <t>Дин-рейка</t>
  </si>
  <si>
    <t>Расходные материалы</t>
  </si>
  <si>
    <t>Труба стальная d=25</t>
  </si>
  <si>
    <t>Ед.изм.</t>
  </si>
  <si>
    <t>Наименование работ</t>
  </si>
  <si>
    <t>Стоимость</t>
  </si>
  <si>
    <t>Монтаж проводов в подвесном потолке проложенных в пвх гофре сечение 3*1,5мм-3*4мм.</t>
  </si>
  <si>
    <t>п/м</t>
  </si>
  <si>
    <t>30,00р.</t>
  </si>
  <si>
    <t>Монтаж проводов в подвесном потолке проложенных в пвх гофре сечение 3*4мм-3*10мм.</t>
  </si>
  <si>
    <t>45,00р.</t>
  </si>
  <si>
    <t>Монтаж проводов в подвесном потолке проложенных в пвх гофре сечение 3*10мм-3*16мм.</t>
  </si>
  <si>
    <t>60,00р.</t>
  </si>
  <si>
    <t>Монтаж проводов в подвесном потолке проложенных в пвх гофре сечение 4*1,5мм-4*4мм.</t>
  </si>
  <si>
    <t>40,00р.</t>
  </si>
  <si>
    <t>Монтаж проводов в подвесном потолке проложенных в пвх гофре сечение 4*4мм-4*10мм.</t>
  </si>
  <si>
    <t>55,00р.</t>
  </si>
  <si>
    <t>Монтаж проводов в подвесном потолке проложенных в пвх гофре сечение 4*10мм-4*16мм.</t>
  </si>
  <si>
    <t>80,00р.</t>
  </si>
  <si>
    <t>Монтаж кабеля в подвесном потолке проложенных в пвх гофре сечение 4*25мм.</t>
  </si>
  <si>
    <t>100,00р.</t>
  </si>
  <si>
    <t>Монтаж кабеля в подвесном потолке проложенных в пвх гофре сечение 4*35мм.</t>
  </si>
  <si>
    <t>120,00р.</t>
  </si>
  <si>
    <t>Монтаж кабеля в подвесном потолке проложенных в пвх гофре сечение 4*50мм.</t>
  </si>
  <si>
    <t>140,00р.</t>
  </si>
  <si>
    <t>Монтаж кабеля в подвесном потолке проложенных в пвх гофре сечение 4*70мм.</t>
  </si>
  <si>
    <t>160,00р.</t>
  </si>
  <si>
    <t>Монтаж кабеля в подвесном потолке проложенных в пвх гофре сечение 4*90мм.</t>
  </si>
  <si>
    <t>190,00р.</t>
  </si>
  <si>
    <t>Монтаж кабеля в подвесном потолке проложенных в пвх гофре сечение 4*120мм.</t>
  </si>
  <si>
    <t>250,00р.</t>
  </si>
  <si>
    <t>Монтаж кабеля в подвесном потолке проложенных в пвх гофре сечение 4*150мм.</t>
  </si>
  <si>
    <t>280,00р.</t>
  </si>
  <si>
    <t>Монтаж кабеля в подвесном потолке проложенных в пвх гофре сечение 4*185мм.</t>
  </si>
  <si>
    <t>320,00р.</t>
  </si>
  <si>
    <t>Монтаж кабеля в подвесном потолке проложенных в пвх гофре сечение 4*240мм.</t>
  </si>
  <si>
    <t>340,00р.</t>
  </si>
  <si>
    <t>Монтаж проводов в подвесном потолке проложенных в пвх гофре сечение 5*1,5мм-5*4мм.</t>
  </si>
  <si>
    <t>50,00р.</t>
  </si>
  <si>
    <t>Монтаж проводов в подвесном потолке проложенных в пвх гофре сечение 5*4мм-5*10мм.</t>
  </si>
  <si>
    <t>65,00р.</t>
  </si>
  <si>
    <t>Монтаж кабеля в подвесном потолке проложенных в пвх гофре сечение 5*10мм-5*16мм.</t>
  </si>
  <si>
    <t>90,00р.</t>
  </si>
  <si>
    <t>Монтаж кабеля в подвесном потолке проложенных в пвх гофре сечение 5*25мм.</t>
  </si>
  <si>
    <t>110,00р.</t>
  </si>
  <si>
    <t>Монтаж кабеля в подвесном потолке проложенных в пвх гофре сечение 5*35мм.</t>
  </si>
  <si>
    <t>130,00р.</t>
  </si>
  <si>
    <t>Монтаж кабеля в подвесном потолке проложенных в пвх гофре сечение 5*50мм.</t>
  </si>
  <si>
    <t>Монтаж кабеля в подвесном потолке проложенных в пвх гофре сечение 5*70мм.</t>
  </si>
  <si>
    <t>Монтаж кабеля в подвесном потолке проложенных в пвх гофре сечение 5*90мм.</t>
  </si>
  <si>
    <t>220,00р.</t>
  </si>
  <si>
    <t>Монтаж кабеля в подвесном потолке проложенных в пвх гофре сечение 5*120мм.</t>
  </si>
  <si>
    <t>260,00р.</t>
  </si>
  <si>
    <t>Монтаж кабеля в подвесном потолке проложенных в пвх гофре сечение 5*150мм.</t>
  </si>
  <si>
    <t>290,00р.</t>
  </si>
  <si>
    <t>Монтаж кабеля в подвесном потолке проложенных в пвх гофре сечение 5*185мм.</t>
  </si>
  <si>
    <t>Монтаж кабеля в подвесном потолке проложенных в пвх гофре сечение 5*240мм.</t>
  </si>
  <si>
    <t>360,00р.</t>
  </si>
  <si>
    <t>Монтаж проводов в стяжке в пвх гофре , пнд-трубах. Сечение 3*1,5мм - 3*4мм.</t>
  </si>
  <si>
    <t>Монтаж проводов в стяжке в пвх гофре , пнд-трубах. Сечение 3*4мм - 3*10мм.</t>
  </si>
  <si>
    <t>Монтаж проводов в стяжке в пвх гофре , пнд-трубах. Сечение 3*10мм - 3*16мм.</t>
  </si>
  <si>
    <t>70,00р.</t>
  </si>
  <si>
    <t>Монтаж проводов в стяжке в пвх гофре , пнд-трубах. Сечение 4*1,5мм - 4*4мм.</t>
  </si>
  <si>
    <t>Монтаж проводов в стяжке в пвх гофре , пнд-трубах. Сечение 4*4мм - 4*10мм.</t>
  </si>
  <si>
    <t>Монтаж проводов в стяжке в пвх гофре , пнд-трубах. Сечение 4*10мм - 4*16мм.</t>
  </si>
  <si>
    <t>Монтаж проводов в стяжке в пвх гофре , пнд-трубах. Сечение 5*1,5мм - 5*4мм.</t>
  </si>
  <si>
    <t>Монтаж проводов в стяжке в пвх гофре , пнд-трубах. Сечение 5*4мм - 5*10мм.</t>
  </si>
  <si>
    <t>75,00р.</t>
  </si>
  <si>
    <t>Монтаж проводов в штробе с закреплением Алебастром. Сечение 3*1,5мм.</t>
  </si>
  <si>
    <t>25,00р.</t>
  </si>
  <si>
    <t>Монтаж проводов в штробе с закреплением Алебастром. Сечение 3*2,5мм.</t>
  </si>
  <si>
    <t>Монтаж проводов в штробе с закреплением Алебастром. Сечение 3*4мм.</t>
  </si>
  <si>
    <t>35,00р.</t>
  </si>
  <si>
    <t>Монтаж проводов в штробе с закреплением Алебастром. Сечение 3*6мм.</t>
  </si>
  <si>
    <t>Монтаж проводов в штробе с закреплением Алебастром. Сечение 3*10мм.</t>
  </si>
  <si>
    <t>Монтаж проводов в штробе с закреплением Алебастром. Сечение 4*1,5мм.</t>
  </si>
  <si>
    <t>Монтаж проводов в штробе с закреплением Алебастром. Сечение 4*2,5мм.</t>
  </si>
  <si>
    <t>Монтаж проводов в штробе с закреплением Алебастром. Сечение 4*4мм.</t>
  </si>
  <si>
    <t>Монтаж проводов в штробе с закреплением Алебастром. Сечение 4*6мм.</t>
  </si>
  <si>
    <t>Монтаж проводов в штробе с закреплением Алебастром. Сечение 4*10мм.</t>
  </si>
  <si>
    <t>Монтаж проводов в штробе с закреплением Алебастром. Сечение 5*1,5мм.</t>
  </si>
  <si>
    <t>Монтаж проводов в штробе с закреплением Алебастром. Сечение 5*2,5мм.</t>
  </si>
  <si>
    <t>Монтаж проводов в штробе с закреплением Алебастром. Сечение 5*4мм.</t>
  </si>
  <si>
    <t>Монтаж проводов в штробе с закреплением Алебастром. Сечение 5*6мм.</t>
  </si>
  <si>
    <t>Монтаж проводов в штробе с закреплением Алебастром. Сечение 5*10мм.</t>
  </si>
  <si>
    <t>Монтаж проводов открытым способом сечение 3*1,5мм - 5*1,5мм.</t>
  </si>
  <si>
    <t>Монтаж электрокороба под проводку на гипсокартоне размер от 10*12мм до 50*60мм.</t>
  </si>
  <si>
    <t>Монтаж электрокороба под проводку на гипсокартоне размер от 50*60мм до 60*100мм.</t>
  </si>
  <si>
    <t>Монтаж электрокороба под проводку на кирпичной поверхности от 10*12мм. До 50*60мм.</t>
  </si>
  <si>
    <t>Монтаж электрокороба под проводку на кирпичной поверхности от 50*60мм. До 60*100мм.</t>
  </si>
  <si>
    <t>Монтаж электрокороба под проводку на бетонной поверхности от 10*12мм. До 50*60мм.</t>
  </si>
  <si>
    <t>Монтаж электрокороба под проводку на бетонной поверхности от 50*60мм. До 60*100мм.</t>
  </si>
  <si>
    <t>Подключение силовой линии в распределительном щите к автомату 1ф.-3*1,5мм.</t>
  </si>
  <si>
    <t>Подключение силовой линии в распределительном щите к автомату 1ф.-3*2,5мм.</t>
  </si>
  <si>
    <t>Подключение силовой линии в распределительном щите к автомату 1ф.-3*4мм.</t>
  </si>
  <si>
    <t>Подключение силовой линии в распределительном щите к автомату 1ф.-3*6мм.</t>
  </si>
  <si>
    <t>Подключение силовой линии в распределительном щите к автомату 1ф.-3*10мм.</t>
  </si>
  <si>
    <t>Подключение силовой линии в распределительном щите к автомату 1ф.-3*16мм.</t>
  </si>
  <si>
    <t>150,00р.</t>
  </si>
  <si>
    <t>Подключение силовой линии в распределительном щите к автомату 1ф.-3*25мм.</t>
  </si>
  <si>
    <t>200,00р.</t>
  </si>
  <si>
    <t>Подключение силовой линии в распределительном щите к автомату 1ф.-3*35мм.</t>
  </si>
  <si>
    <t>Подключение силовой линии в распределительном щите к автомату 3ф.-4*1,5мм.</t>
  </si>
  <si>
    <t>Подключение силовой линии в распределительном щите к автомату 3ф.-4*2,5мм.</t>
  </si>
  <si>
    <t>Подключение силовой линии в распределительном щите к автомату 3ф.-4*4мм.</t>
  </si>
  <si>
    <t>Подключение силовой линии в распределительном щите к автомату 3ф.-4*6мм.</t>
  </si>
  <si>
    <t>Подключение силовой линии в распределительном щите к автомату 3ф.-4*10мм.</t>
  </si>
  <si>
    <t>Подключение силовой линии в распределительном щите к автомату 3ф.-4*16мм.</t>
  </si>
  <si>
    <t>230,00р.</t>
  </si>
  <si>
    <t>Подключение силовой линии в распределительном щите к автомату 3ф.-4*25мм.</t>
  </si>
  <si>
    <t>Подключение силовой линии в распределительном щите к автомату 3ф.-4*35мм.</t>
  </si>
  <si>
    <t>300,00р.</t>
  </si>
  <si>
    <t>Подключение силовой линии в распределительном щите к автомату 3ф.-4*50мм.</t>
  </si>
  <si>
    <t>450,00р.</t>
  </si>
  <si>
    <t>Подключение силовой линии в распределительном щите к автомату 3ф.-4*70мм.</t>
  </si>
  <si>
    <t>600,00р.</t>
  </si>
  <si>
    <t>Подключение силовой линии в распределительном щите к автомату 3ф.-4*95мм.</t>
  </si>
  <si>
    <t>900,00р.</t>
  </si>
  <si>
    <t>Подключение силовой линии в распределительном щите к автомату 3ф.-4*120мм.</t>
  </si>
  <si>
    <t>1 000,00р.</t>
  </si>
  <si>
    <t>Подключение силовой линии в распределительном щите к автомату 3ф.-4*150мм.</t>
  </si>
  <si>
    <t>1 150,00р.</t>
  </si>
  <si>
    <t>Подключение силовой линии в распределительном щите к автомату 3ф.-4*185мм.</t>
  </si>
  <si>
    <t>1 350,00р.</t>
  </si>
  <si>
    <t>Подключение силовой линии в распределительном щите к автомату 3ф.-4*240мм.</t>
  </si>
  <si>
    <t>1 500,00р.</t>
  </si>
  <si>
    <t>Подключение силовой линии в распределительном щите к автомату 3ф.-5*1,5мм.</t>
  </si>
  <si>
    <t>Подключение силовой линии в распределительном щите к автомату 3ф.-5*2,5мм.</t>
  </si>
  <si>
    <t>Подключение силовой линии в распределительном щите к автомату 3ф.-5*4мм.</t>
  </si>
  <si>
    <t>95,00р.</t>
  </si>
  <si>
    <t>Подключение силовой линии в распределительном щите к автомату 3ф.-5*6мм.</t>
  </si>
  <si>
    <t>125,00р.</t>
  </si>
  <si>
    <t>Подключение силовой линии в распределительном щите к автомату 3ф.-5*10мм.</t>
  </si>
  <si>
    <t>Подключение силовой линии в распределительном щите к автомату 3ф.-5*16мм.</t>
  </si>
  <si>
    <t>Подключение силовой линии в распределительном щите к автомату 3ф.-5*25мм.</t>
  </si>
  <si>
    <t>Подключение силовой линии в распределительном щите к автомату 3ф.-5*35мм.</t>
  </si>
  <si>
    <t>390,00р.</t>
  </si>
  <si>
    <t>Подключение силовой линии в распределительном щите к автомату 3ф.-5*50мм.</t>
  </si>
  <si>
    <t>420,00р.</t>
  </si>
  <si>
    <t>Подключение силовой линии в распределительном щите к автомату 3ф.-5*70мм.</t>
  </si>
  <si>
    <t>750,00р.</t>
  </si>
  <si>
    <t>Подключение силовой линии в распределительном щите к автомату 3ф.-5*95мм.</t>
  </si>
  <si>
    <t>1 050,00р.</t>
  </si>
  <si>
    <t>Подключение силовой линии в распределительном щите к автомату 3ф.-5*120мм.</t>
  </si>
  <si>
    <t>1 200,00р.</t>
  </si>
  <si>
    <t>Подключение силовой линии в распределительном щите к автомату 3ф.-5*150мм.</t>
  </si>
  <si>
    <t>1 450,00р.</t>
  </si>
  <si>
    <t>Подключение силовой линии в распределительном щите к автомату 3ф.-5*185мм.</t>
  </si>
  <si>
    <t>1 600,00р.</t>
  </si>
  <si>
    <t>Подключение силовой линии в распределительном щите к автомату 3ф.-5*240мм.</t>
  </si>
  <si>
    <t>1 800,00р.</t>
  </si>
  <si>
    <t>Подключение TV кабеля к ТV розетке, коммутирующему устройству.</t>
  </si>
  <si>
    <t>Подключение Телефонного кабеля к розетке, распределительной телефонной коробки.</t>
  </si>
  <si>
    <t>Подключение Сетевого кабеля категории 5е к розетке. Установка джека.</t>
  </si>
  <si>
    <t>Прокладка ТВ кабеля в ПНД-гофре. Открытым способом .</t>
  </si>
  <si>
    <t>Прокладка ТВ кабеля в ПНД-гофре. В штробе.</t>
  </si>
  <si>
    <t>28,00р.</t>
  </si>
  <si>
    <t>Прокладка ТВ кабеля . В стояке здания открытым способом.</t>
  </si>
  <si>
    <t>Прокладка сетевого кабеля в ПНД-гофре. Открытым способом .</t>
  </si>
  <si>
    <t>38,00р.</t>
  </si>
  <si>
    <t>Прокладка сетевого кабеля в ПНД-гофре. В штробе.</t>
  </si>
  <si>
    <t>Прокладка телефонного кабеля в ПНД-гофре. Открытым способом .</t>
  </si>
  <si>
    <t>Прокладка телефонного кабеля в ПНД-гофре. В штробе.</t>
  </si>
  <si>
    <t>Монтаж распределительной коробки ТВ (не более 3 абонентов)  наружней установки .</t>
  </si>
  <si>
    <t>350,00р.</t>
  </si>
  <si>
    <t>Монтаж распределительной коробки ТВ (не более 3 абонентов)  внутренней установки.</t>
  </si>
  <si>
    <t>650,00р.</t>
  </si>
  <si>
    <t>Монтаж распределительной коробки для "сети" (не более 3 абонентов)  наружней установки .</t>
  </si>
  <si>
    <t>400,00р.</t>
  </si>
  <si>
    <t>Монтаж распределительной коробки для "сети" (не более 3 абонентов)  внутренней установки.</t>
  </si>
  <si>
    <t>Монтаж распределительной коробки для "Телеф." (не более 3 абонентов)  наружней установки .</t>
  </si>
  <si>
    <t>Монтаж распределительной коробки для "Телеф." (не более 3 абонентов)  внутренней установки.</t>
  </si>
  <si>
    <t>Монтаж распределительного щита ТВ ( не более 25 абонентов) наружней установки.</t>
  </si>
  <si>
    <t>2 100,00р.</t>
  </si>
  <si>
    <t>Монтаж распределительного щита ТВ ( не более 25 абонентов) внутринней установки.</t>
  </si>
  <si>
    <t>3 800,00р.</t>
  </si>
  <si>
    <t>Монтаж распределительного щита Телефон ( не более 25 абонентов) наружней установки.</t>
  </si>
  <si>
    <t>Монтаж распределительного щита Телефон ( не более 25 абонентов) внутринней установки.</t>
  </si>
  <si>
    <t>Монтаж распределительного щита Компьютерной сети ( не более 25 абон.) наружней установки.</t>
  </si>
  <si>
    <t>2 800,00р.</t>
  </si>
  <si>
    <t>Монтаж распределительного щита Компьютерной сети ( не более 25 абон.) внутринней установки.</t>
  </si>
  <si>
    <t>4 250,00р.</t>
  </si>
  <si>
    <t>Сверление и установка подразетника в пеноблоке.</t>
  </si>
  <si>
    <t>Сверление и установка подразетника в кирпиче.</t>
  </si>
  <si>
    <t>170,00р.</t>
  </si>
  <si>
    <t>Сверление и установка подразетника в бетоне.</t>
  </si>
  <si>
    <t>210,00р.</t>
  </si>
  <si>
    <t>Сверление и установка подразетника в гипсокартоне.</t>
  </si>
  <si>
    <t>Сверление и установка подразетника в деревянной вагонке.</t>
  </si>
  <si>
    <t>Сверление и установка подразетника в деревянном круглом бревне.</t>
  </si>
  <si>
    <t>Штробление и установка распаячной коробки от 40*40мм до 180*200мм. В пеноблоке.</t>
  </si>
  <si>
    <t>Штробление и установка распаячной коробки от 40*40мм до 180*200мм. В кирпече.</t>
  </si>
  <si>
    <t>310,00р.</t>
  </si>
  <si>
    <t>Штробление и установка распаячной коробки от 40*40мм до 180*200мм. В бетонне.</t>
  </si>
  <si>
    <t>Штробление и установка распаячной коробки от 40*40мм до 180*200мм. В гипсокартоне.</t>
  </si>
  <si>
    <t>Штробление и установка распаячной коробки от 40*40мм до 180*200мм. В деревянной вагонке.</t>
  </si>
  <si>
    <t>Штробление и установка распределительного щита на 12 модулей. В пеноблоке.</t>
  </si>
  <si>
    <t>Штробление и установка распределительного щита на 12 модулей. В кирпече.</t>
  </si>
  <si>
    <t>Штробление и установка распределительного щита на 12 модулей. В бетонне.</t>
  </si>
  <si>
    <t>1 100,00р.</t>
  </si>
  <si>
    <t>Штробление и установка распределительного щита на 12 модулей. В гипсокартоне.</t>
  </si>
  <si>
    <t>800,00р.</t>
  </si>
  <si>
    <t>Установка распределительного щита на 12 модулей наружней установки.</t>
  </si>
  <si>
    <t>700,00р.</t>
  </si>
  <si>
    <t>Штробление и установка распределительного щита на 24 модулей. В пеноблоке.</t>
  </si>
  <si>
    <t>Штробление и установка распределительного щита на 24 модулей. В кирпече.</t>
  </si>
  <si>
    <t>950,00р.</t>
  </si>
  <si>
    <t>Штробление и установка распределительного щита на 24 модулей. В бетонне.</t>
  </si>
  <si>
    <t>Штробление и установка распределительного щита на 24 модулей. В гипсокартоне.</t>
  </si>
  <si>
    <t>Установка распределительного щита на 24 модулей наружней установки.</t>
  </si>
  <si>
    <t>Штробление и установка распределительного щита на 36 модулей. В пеноблоке.</t>
  </si>
  <si>
    <t>1 250,00р.</t>
  </si>
  <si>
    <t>Штробление и установка распределительного щита на 36 модулей. В кирпече.</t>
  </si>
  <si>
    <t>Штробление и установка распределительного щита на 36 модулей. В бетонне.</t>
  </si>
  <si>
    <t>Штробление и установка распределительного щита на 36 модулей. В гипсокартоне.</t>
  </si>
  <si>
    <t>Установка распределительного щита на 36 модулей наружней установки.</t>
  </si>
  <si>
    <t>Штробление и установка распределительного щита на 48 модулей. В пеноблоке.</t>
  </si>
  <si>
    <t>Штробление и установка распределительного щита на 48 модулей. В кирпече.</t>
  </si>
  <si>
    <t>1 550,00р.</t>
  </si>
  <si>
    <t>Штробление и установка распределительного щита на 48 модулей. В бетонне.</t>
  </si>
  <si>
    <t>Штробление и установка распределительного щита на 48 модулей. В гипсокартоне.</t>
  </si>
  <si>
    <t>1 900,00р.</t>
  </si>
  <si>
    <t>Установка распределительного щита на 48 модулей наружней установки.</t>
  </si>
  <si>
    <t>Штробление и установка распределительного щита на 52 модулей. В пеноблоке.</t>
  </si>
  <si>
    <t>Штробление и установка распределительного щита на 52 модулей. В кирпече.</t>
  </si>
  <si>
    <t>1 650,00р.</t>
  </si>
  <si>
    <t>Штробление и установка распределительного щита на 52 модулей. В бетонне.</t>
  </si>
  <si>
    <t>2 300,00р.</t>
  </si>
  <si>
    <t>Штробление и установка распределительного щита на 52 модулей. В гипсокартоне.</t>
  </si>
  <si>
    <t>2 000,00р.</t>
  </si>
  <si>
    <t>Установка распределительного щита на 52 модулей наружней установки.</t>
  </si>
  <si>
    <t>Штробление и установка распределительного щита на 72 модулей. В пеноблоке.</t>
  </si>
  <si>
    <t>Штробление и установка распределительного щита на 72 модулей. В кирпече.</t>
  </si>
  <si>
    <t>1 700,00р.</t>
  </si>
  <si>
    <t>Штробление и установка распределительного щита на 72 модулей. В бетонне.</t>
  </si>
  <si>
    <t>2 500,00р.</t>
  </si>
  <si>
    <t>Штробление и установка распределительного щита на 72 модулей. В гипсокартоне.</t>
  </si>
  <si>
    <t>2 150,00р.</t>
  </si>
  <si>
    <t>Установка распределительного щита на 72 модулей наружней установки.</t>
  </si>
  <si>
    <t>Штробление и установка распределительного щита на 96 модулей. В пеноблоке.</t>
  </si>
  <si>
    <t>Штробление и установка распределительного щита на 96 модулей. В кирпече.</t>
  </si>
  <si>
    <t>Штробление и установка распределительного щита на 96 модулей. В бетонне.</t>
  </si>
  <si>
    <t>Штробление и установка распределительного щита на 96 модулей. В гипсокартоне.</t>
  </si>
  <si>
    <t>2 350,00р.</t>
  </si>
  <si>
    <t>Установка распределительного щита на 96 модулей наружней установки.</t>
  </si>
  <si>
    <t>2 250,00р.</t>
  </si>
  <si>
    <t>Монтаж 1-фазного автомата в распределительном щите.  От 6 А до 40 А</t>
  </si>
  <si>
    <t>240,00р.</t>
  </si>
  <si>
    <t>Монтаж 1-фазного автомата в распределительном щите.  От 40 А до 120 А</t>
  </si>
  <si>
    <t>380,00р.</t>
  </si>
  <si>
    <t>Монтаж 2-фазного автомата в распределительном щите.  От 6 А до 40 А</t>
  </si>
  <si>
    <t>480,00р.</t>
  </si>
  <si>
    <t>Монтаж 2-фазного автомата в распределительном щите.  От 40 А до 120 А</t>
  </si>
  <si>
    <t>760,00р.</t>
  </si>
  <si>
    <t>Монтаж 3-фазного автомата в распределительном щите.  От 6 А до 40 А</t>
  </si>
  <si>
    <t>Монтаж 3-фазного автомата в распределительном щите.  От 40 А до 120 А</t>
  </si>
  <si>
    <t>840,00р.</t>
  </si>
  <si>
    <t>Монтаж 3-фазного автомата в распределительном щите.  От 120 А до 400 А</t>
  </si>
  <si>
    <t>2 400,00р.</t>
  </si>
  <si>
    <t>Монтаж рубильника в распределительной панели. От 100А до 630А</t>
  </si>
  <si>
    <t>4 800,00р.</t>
  </si>
  <si>
    <t>Монтаж 2-х полюсного УЗО, Диференциального автомата.</t>
  </si>
  <si>
    <t>460,00р.</t>
  </si>
  <si>
    <t>Монтаж 4-х полюсного УЗО, Диференциального автомата.</t>
  </si>
  <si>
    <t>680,00р.</t>
  </si>
  <si>
    <t>Установка трансформатора для галогенновых светильников.</t>
  </si>
  <si>
    <t>Установка трансформатора тока в распределительном щите.</t>
  </si>
  <si>
    <t>820,00р.</t>
  </si>
  <si>
    <t>Установка встроенных светильников</t>
  </si>
  <si>
    <t>Установка точечного, галогенового светильника</t>
  </si>
  <si>
    <t>Установка настенного светильника</t>
  </si>
  <si>
    <t>Установка люстры</t>
  </si>
  <si>
    <t>15% от стоимости</t>
  </si>
  <si>
    <t>Установка и подключение светильника потолочного типа Армстронг</t>
  </si>
  <si>
    <t>Установка и подключение светильника потолочного типа Армстронг нар. Исполнения.</t>
  </si>
  <si>
    <t>Установка и подключение влагозащитного светильника 2*36Вт.</t>
  </si>
  <si>
    <t>Установка и подключение прожектора ( софита ) 150W.</t>
  </si>
  <si>
    <t>500,00р.</t>
  </si>
  <si>
    <t>Установка и подключение прожектора ( софита ) 300W.</t>
  </si>
  <si>
    <t>Установка и подключение прожектора ( софита ) 500W.</t>
  </si>
  <si>
    <t>Установка и подключение прожектора ( софита ) 750W.</t>
  </si>
  <si>
    <t>Установка и подключение прожектора ( софита ) 1000W.</t>
  </si>
  <si>
    <t>Установка и подключение светильников на высоте выше 4 метров. Прибовляется коофицент.</t>
  </si>
  <si>
    <t>Установка и подключение светильника на опору освещения ( РКУ, ЖКУ, и.т.д.) до 4,5м. Высота</t>
  </si>
  <si>
    <t>Установка и подключение светильника на опору освещения ( РКУ, ЖКУ, и.т.д.) до 7м. Высота</t>
  </si>
  <si>
    <t>Установка и подключение светильника на опору освещения ( РКУ, ЖКУ, и.т.д.) Больше 7м. Высота</t>
  </si>
  <si>
    <t>1 850,00р.</t>
  </si>
  <si>
    <t>Установка и подключение Ландшавтного светильника на готовое основание. До h-500мм.</t>
  </si>
  <si>
    <t>Установка и подключение Ландшавтного светильника на готовое основание. До h-1000мм.</t>
  </si>
  <si>
    <t>Установка и подключение Ландшавтного светильника на готовое основание. До h-1500мм.</t>
  </si>
  <si>
    <t>Установка и подключение Ландшавтного светильника на готовое основание. До h-2000мм.</t>
  </si>
  <si>
    <t>1 480,00р.</t>
  </si>
  <si>
    <t>Разработка грунта вручную для прокладки линий ландшавтного освещения.</t>
  </si>
  <si>
    <t>мп</t>
  </si>
  <si>
    <t>Прокладка кабеля для ландшавтного освещения.  3*1,5мм.</t>
  </si>
  <si>
    <t>Прокладка кабеля для ландшавтного освещения.  3*2,5мм.</t>
  </si>
  <si>
    <t>Прокладка кабеля для ландшавтного освещения.  3*4мм.</t>
  </si>
  <si>
    <t>Прокладка кабеля для ландшавтного освещения.  3*6мм.</t>
  </si>
  <si>
    <t>155,00р.</t>
  </si>
  <si>
    <t>Прокладка кабеля для ландшавтного освещения.  4*1,5мм.</t>
  </si>
  <si>
    <t>Прокладка кабеля для ландшавтного освещения.  4*2,5мм.</t>
  </si>
  <si>
    <t>85,00р.</t>
  </si>
  <si>
    <t>Прокладка кабеля для ландшавтного освещения.  4*4мм.</t>
  </si>
  <si>
    <t>Прокладка кабеля для ландшавтного освещения.  4*6мм.</t>
  </si>
  <si>
    <t>165,00р.</t>
  </si>
  <si>
    <t>Прокладка кабеля для ландшавтного освещения.  5*1,5мм.</t>
  </si>
  <si>
    <t>Прокладка кабеля для ландшавтного освещения.  5*2,5мм.</t>
  </si>
  <si>
    <t>Прокладка кабеля для ландшавтного освещения.  5*4мм.</t>
  </si>
  <si>
    <t>145,00р.</t>
  </si>
  <si>
    <t>Прокладка кабеля для ландшавтного освещения.  5*6мм.</t>
  </si>
  <si>
    <t>175,00р.</t>
  </si>
  <si>
    <t>Демонтаж ландшавтного светильника h -500мм.</t>
  </si>
  <si>
    <t>Демонтаж ландшавтного светильника h -100мм.</t>
  </si>
  <si>
    <t>Демонтаж ландшавтного светильника h -1500мм.</t>
  </si>
  <si>
    <t>550,00р.</t>
  </si>
  <si>
    <t>Демонтаж ландшавтного светильника h -2000мм.</t>
  </si>
  <si>
    <t>740,00р.</t>
  </si>
  <si>
    <t>Демонтаж автомата 1 фазного. От 6А до 50А.</t>
  </si>
  <si>
    <t>Демонтаж автомата 1 фазного. От 50А до 120А.</t>
  </si>
  <si>
    <t>Демонтаж автомата 2 полюсного. От 6 А до 50А.</t>
  </si>
  <si>
    <t>Демонтаж автомата 2 полюсного. От 50 А до 120А.</t>
  </si>
  <si>
    <t>180,00р.</t>
  </si>
  <si>
    <t>Демонтаж автомата 3 фазного. До 100 А.</t>
  </si>
  <si>
    <t>Демонтаж автомата 3 фазного. От 100 А До 400 А.</t>
  </si>
  <si>
    <t>Демонтаж короба. До 40*25</t>
  </si>
  <si>
    <t>Демонтаж короба. До 100*60</t>
  </si>
  <si>
    <t>Демонтаж коробки распаячной.</t>
  </si>
  <si>
    <t>Демонтаж проводки электрической в коробе. До 3*4мм.</t>
  </si>
  <si>
    <t>Демонтаж проводки электрической в коробе. До 5*6мм.</t>
  </si>
  <si>
    <t>Демонтаж проводки электрической открытой. До 3*4мм.</t>
  </si>
  <si>
    <t>20,00р.</t>
  </si>
  <si>
    <t>Демонтаж проводки электрической открытой. До 5*6мм.</t>
  </si>
  <si>
    <t>Демонтаж проводки электрической открытой. До 5*16мм.</t>
  </si>
  <si>
    <t>Демонтаж проводки электрической открытой. До 5*35мм.</t>
  </si>
  <si>
    <t>Демонтаж проводки электрической открытой. До 5*95мм.</t>
  </si>
  <si>
    <t>Демонтаж проводки электрической открытой. До 5*185мм.</t>
  </si>
  <si>
    <t>Демонтаж счётчика электрического. Однофазного.</t>
  </si>
  <si>
    <t>Демонтаж счётчика электрического. Трехфазного.</t>
  </si>
  <si>
    <t>Демонтаж счётчика электрического. Трехфазного. С трансформаторами тока.</t>
  </si>
  <si>
    <t>Демонтаж светильника потолочного.</t>
  </si>
  <si>
    <t>Демонтаж светильника настенного.</t>
  </si>
  <si>
    <t>Демонтаж розетки.</t>
  </si>
  <si>
    <t>Демонтаж выключателя.</t>
  </si>
  <si>
    <t>Демонтаж распредилительного щита до 12 модулей.</t>
  </si>
  <si>
    <t>Демонтаж распредилительного щита до 24 модулей.</t>
  </si>
  <si>
    <t>Демонтаж распредилительного щита до 36 модулей.</t>
  </si>
  <si>
    <t>Демонтаж распредилительного щита до 48 модулей.</t>
  </si>
  <si>
    <t>Демонтаж распредилительного щита до 60 модулей.</t>
  </si>
  <si>
    <t>Демонтаж распредилительного щита до 72 модулей.</t>
  </si>
  <si>
    <t>Демонтаж распредилительного щита до 84 модулей.</t>
  </si>
  <si>
    <t>Демонтаж распредилительного щита до 96 модулей.</t>
  </si>
  <si>
    <t>1 750,00р.</t>
  </si>
  <si>
    <t>Демонтаж распредилительного щита до 118 модулей.</t>
  </si>
  <si>
    <t>Демонтаж вводного распредилительного устройства до 200 А.</t>
  </si>
  <si>
    <t>Демонтаж вводного распредилительного устройства до 400 А.</t>
  </si>
  <si>
    <t>Демонтаж вводного распредилительного устройства до 630 А.</t>
  </si>
  <si>
    <t>Демонтаж вводного распредилительного устройства до 1000 А.</t>
  </si>
  <si>
    <t>Подключение терморегулятора для теплого пола.</t>
  </si>
  <si>
    <t>3 000,00р.</t>
  </si>
  <si>
    <t>Монтаж тёплого пола</t>
  </si>
  <si>
    <t>35% от стоимости</t>
  </si>
  <si>
    <t>Установка и подключение накладного вентилятора</t>
  </si>
  <si>
    <t>Установка и подключение канального вентилятора</t>
  </si>
  <si>
    <t>Установка электросушилки для рук</t>
  </si>
  <si>
    <t>Подключение водонагревателя.</t>
  </si>
  <si>
    <t>Установка и подключение видеодомофона ( прокладка кабеля оплачивается дополнительно)</t>
  </si>
  <si>
    <t>1 400,00р.</t>
  </si>
  <si>
    <t>Подключение электроплиты (прокладка кабеля оплачивается дополнительно)</t>
  </si>
  <si>
    <t>Подключение вентилятора в вытяжке.</t>
  </si>
  <si>
    <t>Подключение ванны-джакузи, душевой кабины ( прокладка кабеля оплачивается дополнительно)</t>
  </si>
  <si>
    <t>Штробление стен из пеноблока под провод.</t>
  </si>
  <si>
    <t>Штробление стен кирпичных под провод</t>
  </si>
  <si>
    <t>Штробление стен бетонных под провод</t>
  </si>
  <si>
    <t>270,00р.</t>
  </si>
  <si>
    <t>Штробление стен монолитных под провод</t>
  </si>
  <si>
    <t>Штробление стен из керамзитных блоков под провод</t>
  </si>
  <si>
    <t>Монтаж светильников типа "ДРЛ"(РКУ, ЖКУ, и т.д.) до 4 м</t>
  </si>
  <si>
    <t>Монтаж светильников типа "ДРЛ"(РКУ, ЖКУ, и т.д.) до 6 м</t>
  </si>
  <si>
    <t>Монтаж светильников типа "ДРЛ"(РКУ, ЖКУ, и т.д.) свыше 6 м</t>
  </si>
  <si>
    <t>Прокладка кабельных линий по столбам типа "СИП"</t>
  </si>
  <si>
    <t>пролёт</t>
  </si>
  <si>
    <t>40м</t>
  </si>
  <si>
    <t>2 850,00р.</t>
  </si>
  <si>
    <t>Подключение абонентов к воздушным линиям электропередач.</t>
  </si>
  <si>
    <t>Установка опор освещения Железобетонных . ( Загородное строительство. ) С учетом спецтехники.</t>
  </si>
  <si>
    <t>16 000,00р.</t>
  </si>
  <si>
    <t>Установка опор освещения от 5 шт.</t>
  </si>
  <si>
    <t>11 000,00р.</t>
  </si>
  <si>
    <t>Установка опор освещения от 20 шт.</t>
  </si>
  <si>
    <t>8 800,00р.</t>
  </si>
  <si>
    <t>Монтаж линий электропередач 380в. Для поселков,и садовых товарищств.</t>
  </si>
  <si>
    <t>Установка и подключение герм. щита с Автоматическим выключателем на железобетонную опору.</t>
  </si>
  <si>
    <t>Установка и подключение прожектора освещения с датчиком движения на опору освещения.</t>
  </si>
  <si>
    <t>Устройство контура заземления для загородных строений.</t>
  </si>
  <si>
    <t>6 000,00р.</t>
  </si>
  <si>
    <t>Разработка грунта вручную для прокладки кабельных линий .</t>
  </si>
  <si>
    <t>м3</t>
  </si>
  <si>
    <t>Устройство песчаной подушки для кабельных линий h-100мм.</t>
  </si>
  <si>
    <t>м/п</t>
  </si>
  <si>
    <t>Прокладка кабеля в земле сечением от 3*2.5мм  до 5*4мм.</t>
  </si>
  <si>
    <t>Прокладка кабеля в земле сечением 5*6мм.</t>
  </si>
  <si>
    <t>Прокладка кабеля в земле сечением 5*10мм.</t>
  </si>
  <si>
    <t>Прокладка кабеля в земле сечением 5*16мм.</t>
  </si>
  <si>
    <t>Прокладка кабеля в земле сечением 5*25мм.</t>
  </si>
  <si>
    <t>195,00р.</t>
  </si>
  <si>
    <t>Прокладка кабеля в земле сечением 5*35мм.</t>
  </si>
  <si>
    <t>Прокладка кабеля в земле сечением 5*50мм.</t>
  </si>
  <si>
    <t>Прокладка кабеля в земле сечением 5*75мм.</t>
  </si>
  <si>
    <t>Прокладка кабеля в земле сечением 5*95мм.</t>
  </si>
  <si>
    <t>Прокладка кабеля в земле сечением 5*120мм.</t>
  </si>
  <si>
    <t>Прокладка кабеля в земле сечением 5*150мм.</t>
  </si>
  <si>
    <t>Прокладка кабеля в земле сечением 5*185мм.</t>
  </si>
  <si>
    <t>Прокладка кабеля в земле сечением 5*240мм.</t>
  </si>
  <si>
    <t>410,00р.</t>
  </si>
  <si>
    <t>Прокладка кабеля в земле в асбестоцементной трубе.</t>
  </si>
  <si>
    <t>25% к стоимости </t>
  </si>
  <si>
    <t>Укладка сигнальной ленты.</t>
  </si>
  <si>
    <t>м/п.</t>
  </si>
  <si>
    <t>Засыпка грунта в траншею.</t>
  </si>
  <si>
    <t>      250,00р.</t>
  </si>
  <si>
    <t>Установка муфты на кабель проложенный в земле. От 5*6мм.</t>
  </si>
  <si>
    <t>         3500,00р.</t>
  </si>
  <si>
    <t>Установка муфты на кабель проложенный в земле. От 5*50мм. До 5*120мм.</t>
  </si>
  <si>
    <t>         7800,00р.</t>
  </si>
  <si>
    <t>Установка муфты на кабель проложенный в земле. От 5*120мм. До 5*240мм.</t>
  </si>
  <si>
    <t>        11300,00р.</t>
  </si>
  <si>
    <t>Стоимость проектных работ по внутреннему электроснабжению. Жилой фонд.</t>
  </si>
  <si>
    <t>м2</t>
  </si>
  <si>
    <t>           130,00р.</t>
  </si>
  <si>
    <t>Стоимость проектных работ по внутреннему электроснабжению. Производственные помещения.</t>
  </si>
  <si>
    <t>           150,00р.</t>
  </si>
  <si>
    <t>Стоимость проектных работ по внутреннему электроснабжению. Кафе,рестораны,магазины, и.т.д.</t>
  </si>
  <si>
    <t>           160,00р.</t>
  </si>
  <si>
    <t>Стоимость проектных работ по внутреннему электроснабжению. Складские помещения.</t>
  </si>
  <si>
    <t>           100,00р.</t>
  </si>
  <si>
    <t>Проект по уличному и ландшафтному освещению.</t>
  </si>
  <si>
    <t>точка</t>
  </si>
  <si>
    <t>           600,00р.</t>
  </si>
  <si>
    <t>Проект Наружние сети Энергоснабжения.</t>
  </si>
  <si>
    <t> После осмотра. </t>
  </si>
  <si>
    <t>Разделка кабеля и установка концевой муфты. На кабели 5*50мм.</t>
  </si>
  <si>
    <t>         1250,00р.</t>
  </si>
  <si>
    <t>Разделка кабеля и установка концевой муфты. На кабели 5*70мм.</t>
  </si>
  <si>
    <t>         1400,00р.</t>
  </si>
  <si>
    <t>Разделка кабеля и установка концевой муфты. На кабели 5*95мм.</t>
  </si>
  <si>
    <t>         1550,00р.</t>
  </si>
  <si>
    <t>Разделка кабеля и установка концевой муфты. На кабели 5*120мм.</t>
  </si>
  <si>
    <t>         1750,00р.</t>
  </si>
  <si>
    <t>Разделка кабеля и установка концевой муфты. На кабели 5*150мм.</t>
  </si>
  <si>
    <t>         1850,00р.</t>
  </si>
  <si>
    <t>Разделка кабеля и установка концевой муфты. На кабели 5*240мм.</t>
  </si>
  <si>
    <t>         1950,00р.</t>
  </si>
  <si>
    <t>Разделка кабеля и установка концевой муфты. На кабели 5*50мм. Бронированный кабель.</t>
  </si>
  <si>
    <t>Разделка кабеля и установка концевой муфты. На кабели 5*70мм. Бронированный кабель .</t>
  </si>
  <si>
    <t>Разделка кабеля и установка концевой муфты. На кабели 5*95мм. Бронированный кабель .</t>
  </si>
  <si>
    <t>         1700,00р.</t>
  </si>
  <si>
    <t>Разделка кабеля и установка концевой муфты. На кабели 5*120мм. Бронированный кабель.</t>
  </si>
  <si>
    <t>         1900,00р.</t>
  </si>
  <si>
    <t>Разделка кабеля и установка концевой муфты. На кабели 5*150мм. Бронированный кабель.</t>
  </si>
  <si>
    <t>         2000,00р.</t>
  </si>
  <si>
    <t>Разделка кабеля и установка концевой муфты. На кабели 5*240мм. Бронированный кабель.</t>
  </si>
  <si>
    <t>         2100,00р.</t>
  </si>
  <si>
    <t>Установка автономных пожарных извещятелей.</t>
  </si>
  <si>
    <t>           250,00р.</t>
  </si>
  <si>
    <t>Установка и подключение стабилизатора напряжения 1-фазного.</t>
  </si>
  <si>
    <t>Установка и подключение стабилизатора напряжения 3-фазного.</t>
  </si>
  <si>
    <t>         5200,00р.</t>
  </si>
  <si>
    <t>Установка и подключение инверторной системы автономного электроснабжения.</t>
  </si>
  <si>
    <t>         4000,00р.</t>
  </si>
  <si>
    <t>Установка иподключение щита автоматического переключения резерва.</t>
  </si>
  <si>
    <t>Установка и подключение дизельного и бензинового генератора.</t>
  </si>
  <si>
    <t>         5800,00р.</t>
  </si>
  <si>
    <t>Прокладка кабеля в водогазопроводных трубах = 200% стоимости прокладки кабеля  в ПВХ-гофре.</t>
  </si>
  <si>
    <t>Монтаж стальных  протяжных коробок  100*100мм.</t>
  </si>
  <si>
    <t>           400,00р.</t>
  </si>
  <si>
    <t>Монтаж стальных  протяжных коробок  160*160мм.</t>
  </si>
  <si>
    <t>           550,00р.</t>
  </si>
  <si>
    <t>Монтаж стальных  протяжных коробок  200*200мм.</t>
  </si>
  <si>
    <t>Монтаж стальных  протяжных коробок  300*300мм.</t>
  </si>
  <si>
    <t>           800,00р.</t>
  </si>
  <si>
    <t>Монтаж стальных  протяжных коробок  400*400мм.</t>
  </si>
  <si>
    <t>           900,00р.</t>
  </si>
  <si>
    <t>Монтаж стальных  протяжных коробок  500500мм.</t>
  </si>
  <si>
    <t>         1350,00р.</t>
  </si>
  <si>
    <t>Монтаж стальных  протяжных коробок  600*600мм.</t>
  </si>
  <si>
    <t>         1600,00р.</t>
  </si>
  <si>
    <t>Монтаж оцинкованного кабельного лотка 50мм. С креплением стене.</t>
  </si>
  <si>
    <t>             80,00р.</t>
  </si>
  <si>
    <t>Монтаж оцинкованного кабельного лотка 100мм. С креплением к стене.</t>
  </si>
  <si>
    <t>           120,00р.</t>
  </si>
  <si>
    <t>Монтаж оцинкованного кабельного лотка 200мм. С креплением к стене.</t>
  </si>
  <si>
    <t>Монтаж оцинкованного кабельного лотка 300мм. С креплением к стене.</t>
  </si>
  <si>
    <t>           180,00р.</t>
  </si>
  <si>
    <t>Монтаж оцинкованного кабельного лотка 400мм. С креплением к стене.</t>
  </si>
  <si>
    <t>           240,00р.</t>
  </si>
  <si>
    <t>Монтаж оцинкованного кабельного лотка 500мм. С креплением к стене.</t>
  </si>
  <si>
    <t>           350,00р.</t>
  </si>
  <si>
    <t>Монтаж оцинкованного кабельного лотка 50мм. С креплением к потолку.</t>
  </si>
  <si>
    <t>           110,00р.</t>
  </si>
  <si>
    <t>Монтаж оцинкованного кабельного лотка 100мм. С креплением к потолку.</t>
  </si>
  <si>
    <t>Монтаж оцинкованного кабельного лотка 200мм. С креплением к потолку.</t>
  </si>
  <si>
    <t>           190,00р.</t>
  </si>
  <si>
    <t>Монтаж оцинкованного кабельного лотка 300мм. С креплением к потолку.</t>
  </si>
  <si>
    <t>           210,00р.</t>
  </si>
  <si>
    <t>Монтаж оцинкованного кабельного лотка 400мм. С креплением к потолку.</t>
  </si>
  <si>
    <t>           270,00р.</t>
  </si>
  <si>
    <t>Монтаж оцинкованного кабельного лотка 500мм. С креплением к потолку.</t>
  </si>
  <si>
    <t>           390,00р.</t>
  </si>
  <si>
    <t>Монтаж любого элемента для лотка 50мм.</t>
  </si>
  <si>
    <t>             50,00р.</t>
  </si>
  <si>
    <t>Монтаж любого элемента для лотка 100мм.</t>
  </si>
  <si>
    <t>Монтаж любого элемента для лотка 200мм.</t>
  </si>
  <si>
    <t>Монтаж любого элемента для лотка 300мм.</t>
  </si>
  <si>
    <t>Монтаж любого элемента для лотка 400мм.</t>
  </si>
  <si>
    <t>Монтаж любого элемента для лотка 500мм.</t>
  </si>
  <si>
    <t>Прокладка кабеля по лоткам расчитывается как прокладка открытым способом.</t>
  </si>
  <si>
    <t>Устройство контура заземления в производственном помещении. По стене.</t>
  </si>
  <si>
    <t>Прайс позаимствован на сайте Строительной Компании  «ИстраРемСтрой»  http://istraremstroy.ru/prays-list_na_elektro-mo</t>
  </si>
  <si>
    <t>Прайс-лист на электромонтажные работы</t>
  </si>
  <si>
    <t>тел. 8(499) 340-28-74</t>
  </si>
  <si>
    <t>Подготовка и заливка основания под ландшафтный светильник.</t>
  </si>
  <si>
    <t>Монтаж проводов и кабеля в подвесном потолке проложенных в пвх гофре</t>
  </si>
  <si>
    <t>Монтаж проводов в подвесном потолке проложенных в пвх гофре сечение 1*1,5мм-1*10мм.</t>
  </si>
  <si>
    <t>Автоматический выключатель 1Р 10А для подъездного освещения</t>
  </si>
  <si>
    <t>Провод ПВ 1х10</t>
  </si>
  <si>
    <t>Ссылка на расценку</t>
  </si>
  <si>
    <t>Провод ВВГ 2х1,5 для подъездных светильников</t>
  </si>
  <si>
    <t>Электросчетчик однофазный ЦЭ2726</t>
  </si>
  <si>
    <t>Электросчетчик трехфазный ЦЭ2728 прямого вкл. 100 А (ОДПУ)</t>
  </si>
  <si>
    <t xml:space="preserve">Светильник светодиодный герметичный СПП-Д 2103 8Вт 230В 4000К 640Лм с датчиком движения круг </t>
  </si>
  <si>
    <t xml:space="preserve">Зажим прокалывающий ответвительный P2X-95 16-95mm2 4-35mm </t>
  </si>
  <si>
    <t>Автоматический выключатель 3Р 100А</t>
  </si>
  <si>
    <t>Данные 2-х этажного 2-х подъездного 16-ти квартирного жилого дома:</t>
  </si>
  <si>
    <t>Стоимость материалов для реконструкции внутридомовых электросетей  2-х этажного 2-х подъездного 16-ти квартирного жилого дома</t>
  </si>
  <si>
    <t>Кабель ВВГ 3х4</t>
  </si>
  <si>
    <t xml:space="preserve"> </t>
  </si>
  <si>
    <t>Магистраль в след. подъезд</t>
  </si>
  <si>
    <t>Монтаж подъездного шакафа учёта</t>
  </si>
  <si>
    <t>Заземление</t>
  </si>
  <si>
    <t xml:space="preserve">ЩРН-П-4 </t>
  </si>
  <si>
    <t>для монтажа в кв</t>
  </si>
  <si>
    <t>Автоматический выключатель 2Р 25А для кв. щитов</t>
  </si>
  <si>
    <t>Монтаж квартирных линий (15 до кв 2эт, 7м до кв 1 эт.)</t>
  </si>
  <si>
    <t>Для укладки кв. линий по 8 проводов ВВГ3х4 для 1 и 2 эт.(Наружный диаметр кабеля ВВГнг 3х4: 12,0 мм)</t>
  </si>
  <si>
    <t>Металлорукав Р3-ЦХ-50 (d-48, D-58,7)</t>
  </si>
  <si>
    <t>ЩРН-9</t>
  </si>
  <si>
    <t>для разводки от подъездной магистрали к кв (уст. на площадке, в него заходит металлорукав на 50,  из него выходит 4 металлорукава на кв )</t>
  </si>
  <si>
    <t xml:space="preserve">Скоба металлическая двухлапковая d50-60мм </t>
  </si>
  <si>
    <t>Металлорукав Р3-ЦХ 15 (d-13,9, D-18,9)</t>
  </si>
  <si>
    <t xml:space="preserve">Скоба металлическая двухлапковая d18-20мм </t>
  </si>
  <si>
    <t>ввод в кв от общей магистрали (по 2м на кв + 2 м на светильник+2м на выкл)</t>
  </si>
  <si>
    <t>КРЗМИ ЩУ-1Н-10 эл. IP55 с окном</t>
  </si>
  <si>
    <t>Тех учет</t>
  </si>
  <si>
    <t>Подъездный шкаф учёта антивандальный ЩМПг-132.75.30 (ЩРНМ-7) IP54</t>
  </si>
  <si>
    <t>1 м.</t>
  </si>
  <si>
    <t>Прайс ЧЭСМ</t>
  </si>
  <si>
    <t>Сборка и установка заземляющего контура</t>
  </si>
  <si>
    <t>Кол-во этажей</t>
  </si>
  <si>
    <t>Кол-во подъездов</t>
  </si>
  <si>
    <t>ОДПУ(фасад-1, подъезд-2)</t>
  </si>
  <si>
    <t>Вид работ</t>
  </si>
  <si>
    <t>Кол-во квартир всего</t>
  </si>
  <si>
    <t>Комплект заземления</t>
  </si>
  <si>
    <t>м.</t>
  </si>
  <si>
    <t>Кол-во квартир в подъезде</t>
  </si>
  <si>
    <t>Назначение проводов</t>
  </si>
  <si>
    <t>Провод ПВ-6 от подъездного шкафа до этажного шкафа</t>
  </si>
  <si>
    <t>Этажи / длина, м.</t>
  </si>
  <si>
    <t>Количество</t>
  </si>
  <si>
    <t>Квартир на этаже, шт.</t>
  </si>
  <si>
    <t>Демонтаж кабеля стояка</t>
  </si>
  <si>
    <t>ФеРр-2001</t>
  </si>
  <si>
    <t>ВСЕГО провод на подъезд, м.</t>
  </si>
  <si>
    <t>ВСЕГО провод на дом, м.</t>
  </si>
  <si>
    <t>компл.</t>
  </si>
  <si>
    <r>
      <t xml:space="preserve">Монтаж трубы стальной оцинкованной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Times New Roman"/>
        <family val="1"/>
        <charset val="204"/>
      </rPr>
      <t xml:space="preserve"> 50 мм</t>
    </r>
  </si>
  <si>
    <t xml:space="preserve">Установка ОДПУ </t>
  </si>
  <si>
    <t>Муфта соеденит угловая (уголок). Труба-труба Ø 50</t>
  </si>
  <si>
    <t>Скоба двухлапковая металлическая Ø 50</t>
  </si>
  <si>
    <t>Корпус металлический ЩРн-12 IP31 EKF Basic</t>
  </si>
  <si>
    <t>Провод ПВ-16 от подъездного шкафа транзитом через 1-й этаж до этажного шкафа 2 этажа</t>
  </si>
  <si>
    <t>Предпроектное обследование электроустановок</t>
  </si>
  <si>
    <t>Проведение проектных работ и согласований</t>
  </si>
  <si>
    <t>Провод СИП-4х16</t>
  </si>
  <si>
    <t>Труба стальная оцинкованная Ø 50 мм для прокладки СИП</t>
  </si>
  <si>
    <t>Шина "N"нулевая 6х9 мм 8 отверстий с изолятором на DIN-рейку</t>
  </si>
  <si>
    <t>Расстояние между подъездами</t>
  </si>
  <si>
    <t>От ВРУ до стены дома</t>
  </si>
  <si>
    <t>От стены дома до ВРУ</t>
  </si>
  <si>
    <t>Монтаж Сип в трубе Ø 50 мм</t>
  </si>
  <si>
    <t>Провод СИП-4х16 от ВРУ до шкафа подъездного учета</t>
  </si>
  <si>
    <t>Прокладка провода ПВ 1х16 в трубе до 2 этажа</t>
  </si>
  <si>
    <t>Прокладка провода ПВ 1х6 в трубе до 2 этажа</t>
  </si>
  <si>
    <t>Расчет проводов от подъездного шкафа до этажных щитов для МКД 2 этажа, 2 подъезда 16 квартир</t>
  </si>
  <si>
    <t>Приложение №6 к бизнес плану</t>
  </si>
  <si>
    <t>Цена с НДС, руб.</t>
  </si>
  <si>
    <t>Сумма с НДС, руб.</t>
  </si>
  <si>
    <t>Итого с учетом НДС</t>
  </si>
  <si>
    <t>ВСЕГО (материалы и работа) с учетом НДС</t>
  </si>
  <si>
    <t>ВСЕГО (материалы и работа) без учета НДС</t>
  </si>
  <si>
    <t>Стоимость на 1 квартиру с учетом НДС</t>
  </si>
  <si>
    <t>Стоимость на 1 квартиру без учета НДС</t>
  </si>
  <si>
    <t>в районах Забайкальского края и г. Читы"</t>
  </si>
  <si>
    <t>Провод ПВ 1х6</t>
  </si>
  <si>
    <t xml:space="preserve">Провод ПВ 1х16 </t>
  </si>
  <si>
    <t xml:space="preserve">Провод ПВ 1х10 </t>
  </si>
  <si>
    <t>Сборка шкафа учета</t>
  </si>
  <si>
    <t xml:space="preserve">Установка шкафа учета </t>
  </si>
  <si>
    <t>Сборка шкафа</t>
  </si>
  <si>
    <t>Монтаж шитков металлических</t>
  </si>
  <si>
    <t>Трансформатор тока Т-0,66 150-200/5А</t>
  </si>
  <si>
    <t>Подъездный шкаф учёта (900*800*250)</t>
  </si>
  <si>
    <t>Шкаф ОДПУ (700*600*250)</t>
  </si>
  <si>
    <t>Базовая станция LRST-868-VGA-02</t>
  </si>
  <si>
    <t xml:space="preserve">Автоматический выключатель 1Р 2А </t>
  </si>
  <si>
    <t xml:space="preserve">Дин-рейка </t>
  </si>
  <si>
    <t>Автоматический выключатель 1Р 32А</t>
  </si>
  <si>
    <t>Автоматический выключатель 1Р 40А</t>
  </si>
  <si>
    <t xml:space="preserve">Труба стальная без резьбы размер Труба 51х2,0 Ст3сп </t>
  </si>
  <si>
    <t>Монтаж базовой станции</t>
  </si>
  <si>
    <t xml:space="preserve">Электросчетчик однофазный Вектор 101 (LoRAWAN) c дисплеем </t>
  </si>
  <si>
    <t>Электросчетчик трехфазный Вектор 303 (LoRAWAN)</t>
  </si>
  <si>
    <t>Стоимость материалов для внедрения ИСУ "антивандального типа" в многоквартирных домах</t>
  </si>
  <si>
    <t>Стоимость работ по внедрению ИСУ "антивандального типа" в многоквартирных домах</t>
  </si>
  <si>
    <t>"Внедрения ИСУ "антивандального типа" в многоквартирных домах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</si>
</sst>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р_."/>
    <numFmt numFmtId="165" formatCode="#,##0.00\ _₽"/>
    <numFmt numFmtId="166" formatCode="#,##0.00_р_."/>
    <numFmt numFmtId="167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2" fontId="2" fillId="0" borderId="2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4" xfId="0" applyFont="1" applyBorder="1"/>
    <xf numFmtId="0" fontId="2" fillId="0" borderId="3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/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3" fillId="0" borderId="13" xfId="0" applyNumberFormat="1" applyFont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166" fontId="3" fillId="0" borderId="21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6" fontId="3" fillId="0" borderId="19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 wrapText="1"/>
    </xf>
    <xf numFmtId="166" fontId="11" fillId="0" borderId="1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right" vertical="center" wrapText="1"/>
    </xf>
    <xf numFmtId="166" fontId="3" fillId="0" borderId="21" xfId="0" applyNumberFormat="1" applyFont="1" applyFill="1" applyBorder="1" applyAlignment="1">
      <alignment horizontal="right" vertical="center" wrapText="1"/>
    </xf>
    <xf numFmtId="166" fontId="3" fillId="0" borderId="20" xfId="0" applyNumberFormat="1" applyFont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166" fontId="3" fillId="0" borderId="6" xfId="0" applyNumberFormat="1" applyFont="1" applyBorder="1" applyAlignment="1">
      <alignment horizontal="right" vertical="center" wrapText="1"/>
    </xf>
    <xf numFmtId="4" fontId="2" fillId="0" borderId="8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31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right" vertical="center" wrapText="1"/>
    </xf>
    <xf numFmtId="166" fontId="3" fillId="0" borderId="15" xfId="0" applyNumberFormat="1" applyFont="1" applyBorder="1" applyAlignment="1">
      <alignment horizontal="righ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165" fontId="12" fillId="0" borderId="16" xfId="0" applyNumberFormat="1" applyFont="1" applyBorder="1" applyAlignment="1">
      <alignment horizontal="center" vertical="center"/>
    </xf>
    <xf numFmtId="165" fontId="12" fillId="0" borderId="17" xfId="0" applyNumberFormat="1" applyFont="1" applyBorder="1" applyAlignment="1">
      <alignment horizontal="center" vertical="center"/>
    </xf>
    <xf numFmtId="165" fontId="12" fillId="0" borderId="27" xfId="0" applyNumberFormat="1" applyFont="1" applyBorder="1" applyAlignment="1">
      <alignment horizontal="center" vertical="center"/>
    </xf>
    <xf numFmtId="165" fontId="12" fillId="0" borderId="28" xfId="0" applyNumberFormat="1" applyFont="1" applyBorder="1" applyAlignment="1">
      <alignment horizontal="center" vertical="center"/>
    </xf>
    <xf numFmtId="165" fontId="12" fillId="0" borderId="29" xfId="0" applyNumberFormat="1" applyFont="1" applyBorder="1" applyAlignment="1">
      <alignment horizontal="center" vertical="center"/>
    </xf>
    <xf numFmtId="165" fontId="12" fillId="0" borderId="3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D5" sqref="D5"/>
    </sheetView>
  </sheetViews>
  <sheetFormatPr defaultColWidth="9.140625" defaultRowHeight="15.75" x14ac:dyDescent="0.25"/>
  <cols>
    <col min="1" max="1" width="3.85546875" style="1" customWidth="1"/>
    <col min="2" max="2" width="71.28515625" style="1" customWidth="1"/>
    <col min="3" max="3" width="8.5703125" style="1" customWidth="1"/>
    <col min="4" max="4" width="7.5703125" style="1" customWidth="1"/>
    <col min="5" max="16384" width="9.140625" style="1"/>
  </cols>
  <sheetData>
    <row r="2" spans="1:4" x14ac:dyDescent="0.25">
      <c r="B2" s="1" t="s">
        <v>561</v>
      </c>
    </row>
    <row r="3" spans="1:4" ht="16.149999999999999" thickBot="1" x14ac:dyDescent="0.35"/>
    <row r="4" spans="1:4" ht="43.5" thickBot="1" x14ac:dyDescent="0.3">
      <c r="A4" s="6" t="s">
        <v>0</v>
      </c>
      <c r="B4" s="7" t="s">
        <v>2</v>
      </c>
      <c r="C4" s="7" t="s">
        <v>1</v>
      </c>
      <c r="D4" s="7" t="s">
        <v>5</v>
      </c>
    </row>
    <row r="5" spans="1:4" x14ac:dyDescent="0.25">
      <c r="A5" s="8">
        <v>1</v>
      </c>
      <c r="B5" s="9" t="s">
        <v>6</v>
      </c>
      <c r="C5" s="10" t="s">
        <v>3</v>
      </c>
      <c r="D5" s="10">
        <v>34.299999999999997</v>
      </c>
    </row>
    <row r="6" spans="1:4" x14ac:dyDescent="0.25">
      <c r="A6" s="11">
        <v>2</v>
      </c>
      <c r="B6" s="4" t="s">
        <v>7</v>
      </c>
      <c r="C6" s="2" t="s">
        <v>3</v>
      </c>
      <c r="D6" s="2">
        <v>12.6</v>
      </c>
    </row>
    <row r="7" spans="1:4" x14ac:dyDescent="0.25">
      <c r="A7" s="11">
        <v>3</v>
      </c>
      <c r="B7" s="4" t="s">
        <v>13</v>
      </c>
      <c r="C7" s="2" t="s">
        <v>3</v>
      </c>
      <c r="D7" s="2">
        <v>19.100000000000001</v>
      </c>
    </row>
    <row r="8" spans="1:4" ht="15.75" customHeight="1" x14ac:dyDescent="0.25">
      <c r="A8" s="11">
        <v>4</v>
      </c>
      <c r="B8" s="4" t="s">
        <v>10</v>
      </c>
      <c r="C8" s="2" t="s">
        <v>3</v>
      </c>
      <c r="D8" s="2">
        <v>2.77</v>
      </c>
    </row>
    <row r="9" spans="1:4" ht="15.75" customHeight="1" x14ac:dyDescent="0.25">
      <c r="A9" s="11">
        <v>5</v>
      </c>
      <c r="B9" s="4" t="s">
        <v>12</v>
      </c>
      <c r="C9" s="2" t="s">
        <v>3</v>
      </c>
      <c r="D9" s="2">
        <v>0.6</v>
      </c>
    </row>
    <row r="10" spans="1:4" x14ac:dyDescent="0.25">
      <c r="A10" s="11">
        <v>6</v>
      </c>
      <c r="B10" s="4" t="s">
        <v>11</v>
      </c>
      <c r="C10" s="2" t="s">
        <v>3</v>
      </c>
      <c r="D10" s="2">
        <v>2.4500000000000002</v>
      </c>
    </row>
    <row r="11" spans="1:4" x14ac:dyDescent="0.25">
      <c r="A11" s="11">
        <v>7</v>
      </c>
      <c r="B11" s="4" t="s">
        <v>4</v>
      </c>
      <c r="C11" s="2" t="s">
        <v>3</v>
      </c>
      <c r="D11" s="2">
        <v>0.3</v>
      </c>
    </row>
    <row r="12" spans="1:4" ht="15.75" customHeight="1" x14ac:dyDescent="0.25">
      <c r="A12" s="11">
        <v>8</v>
      </c>
      <c r="B12" s="4" t="s">
        <v>14</v>
      </c>
      <c r="C12" s="2" t="s">
        <v>3</v>
      </c>
      <c r="D12" s="3">
        <f>D11+D10+D9+D8</f>
        <v>6.12</v>
      </c>
    </row>
    <row r="13" spans="1:4" x14ac:dyDescent="0.25">
      <c r="A13" s="11">
        <v>9</v>
      </c>
      <c r="B13" s="4" t="s">
        <v>9</v>
      </c>
      <c r="C13" s="2" t="s">
        <v>3</v>
      </c>
      <c r="D13" s="2">
        <v>6.3</v>
      </c>
    </row>
    <row r="14" spans="1:4" ht="16.5" thickBot="1" x14ac:dyDescent="0.3">
      <c r="A14" s="12">
        <v>10</v>
      </c>
      <c r="B14" s="13" t="s">
        <v>8</v>
      </c>
      <c r="C14" s="14" t="s">
        <v>3</v>
      </c>
      <c r="D14" s="14">
        <v>2.2000000000000002</v>
      </c>
    </row>
    <row r="15" spans="1:4" ht="15.6" x14ac:dyDescent="0.3">
      <c r="B15" s="5"/>
    </row>
  </sheetData>
  <customSheetViews>
    <customSheetView guid="{F01EB12E-5D0C-4CC3-B0AC-BACFD0E89190}">
      <selection activeCell="B13" sqref="B13:D14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B18" sqref="B18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B13" sqref="B13:D14"/>
      <pageMargins left="0.7" right="0.7" top="0.75" bottom="0.75" header="0.3" footer="0.3"/>
      <pageSetup paperSize="9" orientation="portrait" r:id="rId3"/>
    </customSheetView>
    <customSheetView guid="{38350C29-1FDA-422D-98AA-8A1B8B780474}" state="hidden">
      <selection activeCell="D5" sqref="D5"/>
      <pageMargins left="0.7" right="0.7" top="0.75" bottom="0.75" header="0.3" footer="0.3"/>
      <pageSetup paperSize="9" orientation="portrait" r:id="rId4"/>
    </customSheetView>
    <customSheetView guid="{C27BBA55-A378-4400-A9AD-0B7EACCB2F5B}" state="hidden">
      <selection activeCell="D5" sqref="D5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"/>
  <sheetViews>
    <sheetView topLeftCell="A7" zoomScaleNormal="85" workbookViewId="0">
      <selection activeCell="C13" sqref="C13"/>
    </sheetView>
  </sheetViews>
  <sheetFormatPr defaultColWidth="9.140625" defaultRowHeight="15" x14ac:dyDescent="0.25"/>
  <cols>
    <col min="1" max="1" width="5" style="48" customWidth="1"/>
    <col min="2" max="2" width="79.28515625" style="48" customWidth="1"/>
    <col min="3" max="3" width="12.140625" style="49" customWidth="1"/>
    <col min="4" max="4" width="10" style="49" customWidth="1"/>
    <col min="5" max="5" width="15.7109375" style="48" customWidth="1"/>
    <col min="6" max="6" width="16.28515625" style="48" customWidth="1"/>
    <col min="7" max="7" width="4.42578125" style="48" customWidth="1"/>
    <col min="8" max="8" width="9.140625" style="48" customWidth="1"/>
    <col min="9" max="9" width="13.140625" style="48" customWidth="1"/>
    <col min="10" max="10" width="51.7109375" style="48" customWidth="1"/>
    <col min="11" max="11" width="12.42578125" style="48" customWidth="1"/>
    <col min="12" max="12" width="13.28515625" style="48" bestFit="1" customWidth="1"/>
    <col min="13" max="13" width="17" style="48" customWidth="1"/>
    <col min="14" max="16384" width="9.140625" style="48"/>
  </cols>
  <sheetData/>
  <customSheetViews>
    <customSheetView guid="{F01EB12E-5D0C-4CC3-B0AC-BACFD0E89190}" scale="85">
      <selection activeCell="B18" sqref="B18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E10" sqref="E10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C1" sqref="C1"/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7">
      <selection activeCell="C13" sqref="C13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7">
      <selection activeCell="C13" sqref="C13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9"/>
  <sheetViews>
    <sheetView topLeftCell="A154" workbookViewId="0">
      <selection activeCell="B180" sqref="B180"/>
    </sheetView>
  </sheetViews>
  <sheetFormatPr defaultRowHeight="15" x14ac:dyDescent="0.25"/>
  <cols>
    <col min="1" max="1" width="4.5703125" style="36" customWidth="1"/>
    <col min="2" max="2" width="97.42578125" customWidth="1"/>
    <col min="3" max="3" width="13.42578125" customWidth="1"/>
    <col min="5" max="5" width="16.85546875" customWidth="1"/>
  </cols>
  <sheetData>
    <row r="1" spans="1:5" x14ac:dyDescent="0.25">
      <c r="A1" s="36" t="s">
        <v>546</v>
      </c>
    </row>
    <row r="2" spans="1:5" x14ac:dyDescent="0.25">
      <c r="A2" s="36" t="s">
        <v>548</v>
      </c>
    </row>
    <row r="3" spans="1:5" ht="15.75" customHeight="1" x14ac:dyDescent="0.25">
      <c r="A3" s="143" t="s">
        <v>547</v>
      </c>
      <c r="B3" s="143"/>
      <c r="C3" s="143"/>
      <c r="D3" s="143"/>
      <c r="E3" s="143"/>
    </row>
    <row r="4" spans="1:5" ht="17.25" customHeight="1" thickBot="1" x14ac:dyDescent="0.35">
      <c r="A4" s="140"/>
      <c r="B4" s="140"/>
      <c r="C4" s="15"/>
      <c r="D4" s="15"/>
      <c r="E4" s="15"/>
    </row>
    <row r="5" spans="1:5" ht="28.5" customHeight="1" thickBot="1" x14ac:dyDescent="0.3">
      <c r="A5" s="26" t="s">
        <v>0</v>
      </c>
      <c r="B5" s="27" t="s">
        <v>33</v>
      </c>
      <c r="C5" s="27" t="s">
        <v>32</v>
      </c>
      <c r="D5" s="27" t="s">
        <v>5</v>
      </c>
      <c r="E5" s="28" t="s">
        <v>34</v>
      </c>
    </row>
    <row r="6" spans="1:5" ht="14.25" customHeight="1" thickBot="1" x14ac:dyDescent="0.3">
      <c r="A6" s="137" t="s">
        <v>550</v>
      </c>
      <c r="B6" s="138"/>
      <c r="C6" s="138"/>
      <c r="D6" s="138"/>
      <c r="E6" s="139"/>
    </row>
    <row r="7" spans="1:5" ht="15" customHeight="1" x14ac:dyDescent="0.25">
      <c r="A7" s="22">
        <v>1</v>
      </c>
      <c r="B7" s="23" t="s">
        <v>35</v>
      </c>
      <c r="C7" s="24" t="s">
        <v>36</v>
      </c>
      <c r="D7" s="24">
        <v>1</v>
      </c>
      <c r="E7" s="25" t="s">
        <v>37</v>
      </c>
    </row>
    <row r="8" spans="1:5" ht="15" customHeight="1" x14ac:dyDescent="0.25">
      <c r="A8" s="19">
        <v>2</v>
      </c>
      <c r="B8" s="33" t="s">
        <v>551</v>
      </c>
      <c r="C8" s="31" t="s">
        <v>36</v>
      </c>
      <c r="D8" s="34">
        <v>1</v>
      </c>
      <c r="E8" s="32" t="s">
        <v>67</v>
      </c>
    </row>
    <row r="9" spans="1:5" ht="15" customHeight="1" x14ac:dyDescent="0.25">
      <c r="A9" s="19">
        <v>3</v>
      </c>
      <c r="B9" s="17" t="s">
        <v>38</v>
      </c>
      <c r="C9" s="16" t="s">
        <v>36</v>
      </c>
      <c r="D9" s="16">
        <v>1</v>
      </c>
      <c r="E9" s="20" t="s">
        <v>39</v>
      </c>
    </row>
    <row r="10" spans="1:5" ht="15" customHeight="1" x14ac:dyDescent="0.25">
      <c r="A10" s="19">
        <v>4</v>
      </c>
      <c r="B10" s="18" t="s">
        <v>40</v>
      </c>
      <c r="C10" s="16" t="s">
        <v>36</v>
      </c>
      <c r="D10" s="16">
        <v>1</v>
      </c>
      <c r="E10" s="20" t="s">
        <v>41</v>
      </c>
    </row>
    <row r="11" spans="1:5" ht="15" customHeight="1" x14ac:dyDescent="0.25">
      <c r="A11" s="19">
        <v>5</v>
      </c>
      <c r="B11" s="18" t="s">
        <v>42</v>
      </c>
      <c r="C11" s="16" t="s">
        <v>36</v>
      </c>
      <c r="D11" s="16">
        <v>1</v>
      </c>
      <c r="E11" s="20" t="s">
        <v>43</v>
      </c>
    </row>
    <row r="12" spans="1:5" ht="15" customHeight="1" x14ac:dyDescent="0.25">
      <c r="A12" s="19">
        <v>6</v>
      </c>
      <c r="B12" s="18" t="s">
        <v>44</v>
      </c>
      <c r="C12" s="16" t="s">
        <v>36</v>
      </c>
      <c r="D12" s="16">
        <v>1</v>
      </c>
      <c r="E12" s="20" t="s">
        <v>45</v>
      </c>
    </row>
    <row r="13" spans="1:5" ht="15" customHeight="1" x14ac:dyDescent="0.25">
      <c r="A13" s="19">
        <v>7</v>
      </c>
      <c r="B13" s="18" t="s">
        <v>46</v>
      </c>
      <c r="C13" s="16" t="s">
        <v>36</v>
      </c>
      <c r="D13" s="16">
        <v>1</v>
      </c>
      <c r="E13" s="20" t="s">
        <v>47</v>
      </c>
    </row>
    <row r="14" spans="1:5" ht="15" customHeight="1" x14ac:dyDescent="0.25">
      <c r="A14" s="19">
        <v>8</v>
      </c>
      <c r="B14" s="30" t="s">
        <v>48</v>
      </c>
      <c r="C14" s="31" t="s">
        <v>36</v>
      </c>
      <c r="D14" s="31">
        <v>1</v>
      </c>
      <c r="E14" s="32" t="s">
        <v>49</v>
      </c>
    </row>
    <row r="15" spans="1:5" ht="15" customHeight="1" x14ac:dyDescent="0.25">
      <c r="A15" s="19">
        <v>9</v>
      </c>
      <c r="B15" s="17" t="s">
        <v>50</v>
      </c>
      <c r="C15" s="16" t="s">
        <v>36</v>
      </c>
      <c r="D15" s="16">
        <v>1</v>
      </c>
      <c r="E15" s="20" t="s">
        <v>51</v>
      </c>
    </row>
    <row r="16" spans="1:5" ht="15" customHeight="1" x14ac:dyDescent="0.25">
      <c r="A16" s="19">
        <v>10</v>
      </c>
      <c r="B16" s="17" t="s">
        <v>52</v>
      </c>
      <c r="C16" s="16" t="s">
        <v>36</v>
      </c>
      <c r="D16" s="16">
        <v>1</v>
      </c>
      <c r="E16" s="20" t="s">
        <v>53</v>
      </c>
    </row>
    <row r="17" spans="1:5" ht="15" customHeight="1" x14ac:dyDescent="0.25">
      <c r="A17" s="19">
        <v>11</v>
      </c>
      <c r="B17" s="17" t="s">
        <v>54</v>
      </c>
      <c r="C17" s="16" t="s">
        <v>36</v>
      </c>
      <c r="D17" s="16">
        <v>1</v>
      </c>
      <c r="E17" s="20" t="s">
        <v>55</v>
      </c>
    </row>
    <row r="18" spans="1:5" ht="15" customHeight="1" x14ac:dyDescent="0.25">
      <c r="A18" s="19">
        <v>12</v>
      </c>
      <c r="B18" s="17" t="s">
        <v>56</v>
      </c>
      <c r="C18" s="16" t="s">
        <v>36</v>
      </c>
      <c r="D18" s="16">
        <v>1</v>
      </c>
      <c r="E18" s="20" t="s">
        <v>57</v>
      </c>
    </row>
    <row r="19" spans="1:5" ht="15" customHeight="1" x14ac:dyDescent="0.25">
      <c r="A19" s="19">
        <v>13</v>
      </c>
      <c r="B19" s="17" t="s">
        <v>58</v>
      </c>
      <c r="C19" s="16" t="s">
        <v>36</v>
      </c>
      <c r="D19" s="16">
        <v>1</v>
      </c>
      <c r="E19" s="20" t="s">
        <v>59</v>
      </c>
    </row>
    <row r="20" spans="1:5" ht="15" customHeight="1" x14ac:dyDescent="0.25">
      <c r="A20" s="19">
        <v>14</v>
      </c>
      <c r="B20" s="17" t="s">
        <v>60</v>
      </c>
      <c r="C20" s="16" t="s">
        <v>36</v>
      </c>
      <c r="D20" s="16">
        <v>1</v>
      </c>
      <c r="E20" s="20" t="s">
        <v>61</v>
      </c>
    </row>
    <row r="21" spans="1:5" ht="15" customHeight="1" x14ac:dyDescent="0.25">
      <c r="A21" s="19">
        <v>15</v>
      </c>
      <c r="B21" s="17" t="s">
        <v>62</v>
      </c>
      <c r="C21" s="16" t="s">
        <v>36</v>
      </c>
      <c r="D21" s="16">
        <v>1</v>
      </c>
      <c r="E21" s="20" t="s">
        <v>63</v>
      </c>
    </row>
    <row r="22" spans="1:5" ht="15" customHeight="1" x14ac:dyDescent="0.25">
      <c r="A22" s="19">
        <v>17</v>
      </c>
      <c r="B22" s="17" t="s">
        <v>64</v>
      </c>
      <c r="C22" s="16" t="s">
        <v>36</v>
      </c>
      <c r="D22" s="16">
        <v>1</v>
      </c>
      <c r="E22" s="20" t="s">
        <v>65</v>
      </c>
    </row>
    <row r="23" spans="1:5" ht="15" customHeight="1" x14ac:dyDescent="0.25">
      <c r="A23" s="19">
        <v>18</v>
      </c>
      <c r="B23" s="17" t="s">
        <v>66</v>
      </c>
      <c r="C23" s="16" t="s">
        <v>36</v>
      </c>
      <c r="D23" s="16">
        <v>1</v>
      </c>
      <c r="E23" s="20" t="s">
        <v>67</v>
      </c>
    </row>
    <row r="24" spans="1:5" ht="15" customHeight="1" x14ac:dyDescent="0.25">
      <c r="A24" s="19">
        <v>19</v>
      </c>
      <c r="B24" s="17" t="s">
        <v>68</v>
      </c>
      <c r="C24" s="16" t="s">
        <v>36</v>
      </c>
      <c r="D24" s="16">
        <v>1</v>
      </c>
      <c r="E24" s="20" t="s">
        <v>69</v>
      </c>
    </row>
    <row r="25" spans="1:5" ht="15" customHeight="1" x14ac:dyDescent="0.25">
      <c r="A25" s="19">
        <v>20</v>
      </c>
      <c r="B25" s="35" t="s">
        <v>70</v>
      </c>
      <c r="C25" s="31" t="s">
        <v>36</v>
      </c>
      <c r="D25" s="31">
        <v>1</v>
      </c>
      <c r="E25" s="32" t="s">
        <v>71</v>
      </c>
    </row>
    <row r="26" spans="1:5" ht="15" customHeight="1" x14ac:dyDescent="0.25">
      <c r="A26" s="19">
        <v>21</v>
      </c>
      <c r="B26" s="17" t="s">
        <v>72</v>
      </c>
      <c r="C26" s="16" t="s">
        <v>36</v>
      </c>
      <c r="D26" s="16">
        <v>1</v>
      </c>
      <c r="E26" s="20" t="s">
        <v>73</v>
      </c>
    </row>
    <row r="27" spans="1:5" ht="15" customHeight="1" x14ac:dyDescent="0.25">
      <c r="A27" s="19">
        <v>22</v>
      </c>
      <c r="B27" s="17" t="s">
        <v>74</v>
      </c>
      <c r="C27" s="16" t="s">
        <v>36</v>
      </c>
      <c r="D27" s="16">
        <v>1</v>
      </c>
      <c r="E27" s="20" t="s">
        <v>75</v>
      </c>
    </row>
    <row r="28" spans="1:5" ht="15" customHeight="1" x14ac:dyDescent="0.25">
      <c r="A28" s="19">
        <v>23</v>
      </c>
      <c r="B28" s="17" t="s">
        <v>76</v>
      </c>
      <c r="C28" s="16" t="s">
        <v>36</v>
      </c>
      <c r="D28" s="16">
        <v>1</v>
      </c>
      <c r="E28" s="20" t="s">
        <v>55</v>
      </c>
    </row>
    <row r="29" spans="1:5" ht="15" customHeight="1" x14ac:dyDescent="0.25">
      <c r="A29" s="19">
        <v>24</v>
      </c>
      <c r="B29" s="17" t="s">
        <v>77</v>
      </c>
      <c r="C29" s="16" t="s">
        <v>36</v>
      </c>
      <c r="D29" s="16">
        <v>1</v>
      </c>
      <c r="E29" s="20" t="s">
        <v>57</v>
      </c>
    </row>
    <row r="30" spans="1:5" ht="15" customHeight="1" x14ac:dyDescent="0.25">
      <c r="A30" s="19">
        <v>25</v>
      </c>
      <c r="B30" s="17" t="s">
        <v>78</v>
      </c>
      <c r="C30" s="16" t="s">
        <v>36</v>
      </c>
      <c r="D30" s="16">
        <v>1</v>
      </c>
      <c r="E30" s="20" t="s">
        <v>79</v>
      </c>
    </row>
    <row r="31" spans="1:5" ht="15" customHeight="1" x14ac:dyDescent="0.25">
      <c r="A31" s="19">
        <v>26</v>
      </c>
      <c r="B31" s="17" t="s">
        <v>80</v>
      </c>
      <c r="C31" s="16" t="s">
        <v>36</v>
      </c>
      <c r="D31" s="16">
        <v>1</v>
      </c>
      <c r="E31" s="20" t="s">
        <v>81</v>
      </c>
    </row>
    <row r="32" spans="1:5" ht="15" customHeight="1" x14ac:dyDescent="0.25">
      <c r="A32" s="19">
        <v>27</v>
      </c>
      <c r="B32" s="17" t="s">
        <v>82</v>
      </c>
      <c r="C32" s="16" t="s">
        <v>36</v>
      </c>
      <c r="D32" s="16">
        <v>1</v>
      </c>
      <c r="E32" s="20" t="s">
        <v>83</v>
      </c>
    </row>
    <row r="33" spans="1:5" ht="15" customHeight="1" x14ac:dyDescent="0.25">
      <c r="A33" s="19">
        <v>28</v>
      </c>
      <c r="B33" s="17" t="s">
        <v>84</v>
      </c>
      <c r="C33" s="16" t="s">
        <v>36</v>
      </c>
      <c r="D33" s="16">
        <v>1</v>
      </c>
      <c r="E33" s="20" t="s">
        <v>65</v>
      </c>
    </row>
    <row r="34" spans="1:5" ht="15" customHeight="1" x14ac:dyDescent="0.25">
      <c r="A34" s="19">
        <v>29</v>
      </c>
      <c r="B34" s="17" t="s">
        <v>85</v>
      </c>
      <c r="C34" s="16" t="s">
        <v>36</v>
      </c>
      <c r="D34" s="16">
        <v>1</v>
      </c>
      <c r="E34" s="20" t="s">
        <v>86</v>
      </c>
    </row>
    <row r="35" spans="1:5" ht="15" customHeight="1" x14ac:dyDescent="0.25">
      <c r="A35" s="19">
        <v>30</v>
      </c>
      <c r="B35" s="17" t="s">
        <v>87</v>
      </c>
      <c r="C35" s="16" t="s">
        <v>36</v>
      </c>
      <c r="D35" s="16">
        <v>1</v>
      </c>
      <c r="E35" s="20" t="s">
        <v>43</v>
      </c>
    </row>
    <row r="36" spans="1:5" ht="15" customHeight="1" x14ac:dyDescent="0.25">
      <c r="A36" s="19">
        <v>31</v>
      </c>
      <c r="B36" s="17" t="s">
        <v>88</v>
      </c>
      <c r="C36" s="16" t="s">
        <v>36</v>
      </c>
      <c r="D36" s="16">
        <v>1</v>
      </c>
      <c r="E36" s="20" t="s">
        <v>45</v>
      </c>
    </row>
    <row r="37" spans="1:5" ht="15" customHeight="1" x14ac:dyDescent="0.25">
      <c r="A37" s="19">
        <v>32</v>
      </c>
      <c r="B37" s="17" t="s">
        <v>89</v>
      </c>
      <c r="C37" s="16" t="s">
        <v>36</v>
      </c>
      <c r="D37" s="16">
        <v>1</v>
      </c>
      <c r="E37" s="20" t="s">
        <v>90</v>
      </c>
    </row>
    <row r="38" spans="1:5" ht="15" customHeight="1" x14ac:dyDescent="0.25">
      <c r="A38" s="19">
        <v>33</v>
      </c>
      <c r="B38" s="17" t="s">
        <v>91</v>
      </c>
      <c r="C38" s="16" t="s">
        <v>36</v>
      </c>
      <c r="D38" s="16">
        <v>1</v>
      </c>
      <c r="E38" s="20" t="s">
        <v>67</v>
      </c>
    </row>
    <row r="39" spans="1:5" ht="15" customHeight="1" x14ac:dyDescent="0.25">
      <c r="A39" s="19">
        <v>34</v>
      </c>
      <c r="B39" s="17" t="s">
        <v>92</v>
      </c>
      <c r="C39" s="16" t="s">
        <v>36</v>
      </c>
      <c r="D39" s="16">
        <v>1</v>
      </c>
      <c r="E39" s="20" t="s">
        <v>69</v>
      </c>
    </row>
    <row r="40" spans="1:5" ht="15" customHeight="1" x14ac:dyDescent="0.25">
      <c r="A40" s="19">
        <v>35</v>
      </c>
      <c r="B40" s="17" t="s">
        <v>93</v>
      </c>
      <c r="C40" s="16" t="s">
        <v>36</v>
      </c>
      <c r="D40" s="16">
        <v>1</v>
      </c>
      <c r="E40" s="20" t="s">
        <v>71</v>
      </c>
    </row>
    <row r="41" spans="1:5" ht="15" customHeight="1" x14ac:dyDescent="0.25">
      <c r="A41" s="19">
        <v>36</v>
      </c>
      <c r="B41" s="17" t="s">
        <v>94</v>
      </c>
      <c r="C41" s="16" t="s">
        <v>36</v>
      </c>
      <c r="D41" s="16">
        <v>1</v>
      </c>
      <c r="E41" s="20" t="s">
        <v>41</v>
      </c>
    </row>
    <row r="42" spans="1:5" ht="15" customHeight="1" x14ac:dyDescent="0.25">
      <c r="A42" s="19">
        <v>37</v>
      </c>
      <c r="B42" s="17" t="s">
        <v>95</v>
      </c>
      <c r="C42" s="16" t="s">
        <v>36</v>
      </c>
      <c r="D42" s="16">
        <v>1</v>
      </c>
      <c r="E42" s="20" t="s">
        <v>96</v>
      </c>
    </row>
    <row r="43" spans="1:5" ht="15" customHeight="1" x14ac:dyDescent="0.25">
      <c r="A43" s="19">
        <v>38</v>
      </c>
      <c r="B43" s="17" t="s">
        <v>97</v>
      </c>
      <c r="C43" s="16" t="s">
        <v>36</v>
      </c>
      <c r="D43" s="16">
        <v>1</v>
      </c>
      <c r="E43" s="20" t="s">
        <v>98</v>
      </c>
    </row>
    <row r="44" spans="1:5" ht="15" customHeight="1" x14ac:dyDescent="0.25">
      <c r="A44" s="19">
        <v>39</v>
      </c>
      <c r="B44" s="17" t="s">
        <v>99</v>
      </c>
      <c r="C44" s="16" t="s">
        <v>36</v>
      </c>
      <c r="D44" s="16">
        <v>1</v>
      </c>
      <c r="E44" s="20" t="s">
        <v>37</v>
      </c>
    </row>
    <row r="45" spans="1:5" ht="15" customHeight="1" x14ac:dyDescent="0.25">
      <c r="A45" s="19">
        <v>40</v>
      </c>
      <c r="B45" s="17" t="s">
        <v>100</v>
      </c>
      <c r="C45" s="16" t="s">
        <v>36</v>
      </c>
      <c r="D45" s="16">
        <v>1</v>
      </c>
      <c r="E45" s="20" t="s">
        <v>101</v>
      </c>
    </row>
    <row r="46" spans="1:5" ht="15" customHeight="1" x14ac:dyDescent="0.25">
      <c r="A46" s="19">
        <v>41</v>
      </c>
      <c r="B46" s="17" t="s">
        <v>102</v>
      </c>
      <c r="C46" s="16" t="s">
        <v>36</v>
      </c>
      <c r="D46" s="16">
        <v>1</v>
      </c>
      <c r="E46" s="20" t="s">
        <v>43</v>
      </c>
    </row>
    <row r="47" spans="1:5" ht="15" customHeight="1" x14ac:dyDescent="0.25">
      <c r="A47" s="19">
        <v>42</v>
      </c>
      <c r="B47" s="17" t="s">
        <v>103</v>
      </c>
      <c r="C47" s="16" t="s">
        <v>36</v>
      </c>
      <c r="D47" s="16">
        <v>1</v>
      </c>
      <c r="E47" s="20" t="s">
        <v>39</v>
      </c>
    </row>
    <row r="48" spans="1:5" ht="15" customHeight="1" x14ac:dyDescent="0.25">
      <c r="A48" s="19">
        <v>43</v>
      </c>
      <c r="B48" s="17" t="s">
        <v>104</v>
      </c>
      <c r="C48" s="16" t="s">
        <v>36</v>
      </c>
      <c r="D48" s="16">
        <v>1</v>
      </c>
      <c r="E48" s="20" t="s">
        <v>37</v>
      </c>
    </row>
    <row r="49" spans="1:5" ht="15" customHeight="1" x14ac:dyDescent="0.25">
      <c r="A49" s="19">
        <v>44</v>
      </c>
      <c r="B49" s="17" t="s">
        <v>105</v>
      </c>
      <c r="C49" s="16" t="s">
        <v>36</v>
      </c>
      <c r="D49" s="16">
        <v>1</v>
      </c>
      <c r="E49" s="20" t="s">
        <v>101</v>
      </c>
    </row>
    <row r="50" spans="1:5" ht="15" customHeight="1" x14ac:dyDescent="0.25">
      <c r="A50" s="19">
        <v>45</v>
      </c>
      <c r="B50" s="17" t="s">
        <v>106</v>
      </c>
      <c r="C50" s="16" t="s">
        <v>36</v>
      </c>
      <c r="D50" s="16">
        <v>1</v>
      </c>
      <c r="E50" s="20" t="s">
        <v>43</v>
      </c>
    </row>
    <row r="51" spans="1:5" ht="15" customHeight="1" x14ac:dyDescent="0.25">
      <c r="A51" s="19">
        <v>46</v>
      </c>
      <c r="B51" s="17" t="s">
        <v>107</v>
      </c>
      <c r="C51" s="16" t="s">
        <v>36</v>
      </c>
      <c r="D51" s="16">
        <v>1</v>
      </c>
      <c r="E51" s="20" t="s">
        <v>39</v>
      </c>
    </row>
    <row r="52" spans="1:5" ht="15" customHeight="1" x14ac:dyDescent="0.25">
      <c r="A52" s="19">
        <v>47</v>
      </c>
      <c r="B52" s="17" t="s">
        <v>108</v>
      </c>
      <c r="C52" s="16" t="s">
        <v>36</v>
      </c>
      <c r="D52" s="16">
        <v>1</v>
      </c>
      <c r="E52" s="20" t="s">
        <v>67</v>
      </c>
    </row>
    <row r="53" spans="1:5" ht="15" customHeight="1" x14ac:dyDescent="0.25">
      <c r="A53" s="19">
        <v>48</v>
      </c>
      <c r="B53" s="17" t="s">
        <v>109</v>
      </c>
      <c r="C53" s="16" t="s">
        <v>36</v>
      </c>
      <c r="D53" s="16">
        <v>1</v>
      </c>
      <c r="E53" s="20" t="s">
        <v>101</v>
      </c>
    </row>
    <row r="54" spans="1:5" ht="15" customHeight="1" x14ac:dyDescent="0.25">
      <c r="A54" s="19">
        <v>49</v>
      </c>
      <c r="B54" s="17" t="s">
        <v>110</v>
      </c>
      <c r="C54" s="16" t="s">
        <v>36</v>
      </c>
      <c r="D54" s="16">
        <v>1</v>
      </c>
      <c r="E54" s="20" t="s">
        <v>43</v>
      </c>
    </row>
    <row r="55" spans="1:5" ht="15" customHeight="1" x14ac:dyDescent="0.25">
      <c r="A55" s="19">
        <v>50</v>
      </c>
      <c r="B55" s="17" t="s">
        <v>111</v>
      </c>
      <c r="C55" s="16" t="s">
        <v>36</v>
      </c>
      <c r="D55" s="16">
        <v>1</v>
      </c>
      <c r="E55" s="20" t="s">
        <v>39</v>
      </c>
    </row>
    <row r="56" spans="1:5" ht="15" customHeight="1" x14ac:dyDescent="0.25">
      <c r="A56" s="19">
        <v>51</v>
      </c>
      <c r="B56" s="17" t="s">
        <v>112</v>
      </c>
      <c r="C56" s="16" t="s">
        <v>36</v>
      </c>
      <c r="D56" s="16">
        <v>1</v>
      </c>
      <c r="E56" s="20" t="s">
        <v>67</v>
      </c>
    </row>
    <row r="57" spans="1:5" ht="15" customHeight="1" x14ac:dyDescent="0.25">
      <c r="A57" s="19">
        <v>52</v>
      </c>
      <c r="B57" s="17" t="s">
        <v>113</v>
      </c>
      <c r="C57" s="16" t="s">
        <v>36</v>
      </c>
      <c r="D57" s="16">
        <v>1</v>
      </c>
      <c r="E57" s="20" t="s">
        <v>45</v>
      </c>
    </row>
    <row r="58" spans="1:5" ht="15" customHeight="1" x14ac:dyDescent="0.25">
      <c r="A58" s="19">
        <v>53</v>
      </c>
      <c r="B58" s="17" t="s">
        <v>114</v>
      </c>
      <c r="C58" s="16" t="s">
        <v>36</v>
      </c>
      <c r="D58" s="16">
        <v>1</v>
      </c>
      <c r="E58" s="20" t="s">
        <v>37</v>
      </c>
    </row>
    <row r="59" spans="1:5" ht="15" customHeight="1" x14ac:dyDescent="0.25">
      <c r="A59" s="19">
        <v>54</v>
      </c>
      <c r="B59" s="17" t="s">
        <v>115</v>
      </c>
      <c r="C59" s="16" t="s">
        <v>36</v>
      </c>
      <c r="D59" s="16">
        <v>1</v>
      </c>
      <c r="E59" s="20" t="s">
        <v>67</v>
      </c>
    </row>
    <row r="60" spans="1:5" ht="15" customHeight="1" x14ac:dyDescent="0.25">
      <c r="A60" s="19">
        <v>55</v>
      </c>
      <c r="B60" s="17" t="s">
        <v>116</v>
      </c>
      <c r="C60" s="16" t="s">
        <v>36</v>
      </c>
      <c r="D60" s="16">
        <v>1</v>
      </c>
      <c r="E60" s="20" t="s">
        <v>47</v>
      </c>
    </row>
    <row r="61" spans="1:5" ht="15" customHeight="1" x14ac:dyDescent="0.25">
      <c r="A61" s="19">
        <v>56</v>
      </c>
      <c r="B61" s="17" t="s">
        <v>117</v>
      </c>
      <c r="C61" s="16" t="s">
        <v>36</v>
      </c>
      <c r="D61" s="16">
        <v>1</v>
      </c>
      <c r="E61" s="20" t="s">
        <v>90</v>
      </c>
    </row>
    <row r="62" spans="1:5" ht="15" customHeight="1" x14ac:dyDescent="0.25">
      <c r="A62" s="19">
        <v>57</v>
      </c>
      <c r="B62" s="17" t="s">
        <v>118</v>
      </c>
      <c r="C62" s="16" t="s">
        <v>36</v>
      </c>
      <c r="D62" s="16">
        <v>1</v>
      </c>
      <c r="E62" s="20" t="s">
        <v>71</v>
      </c>
    </row>
    <row r="63" spans="1:5" ht="15" customHeight="1" x14ac:dyDescent="0.25">
      <c r="A63" s="19">
        <v>59</v>
      </c>
      <c r="B63" s="17" t="s">
        <v>119</v>
      </c>
      <c r="C63" s="16" t="s">
        <v>36</v>
      </c>
      <c r="D63" s="16">
        <v>1</v>
      </c>
      <c r="E63" s="20" t="s">
        <v>47</v>
      </c>
    </row>
    <row r="64" spans="1:5" ht="15" customHeight="1" x14ac:dyDescent="0.25">
      <c r="A64" s="19">
        <v>60</v>
      </c>
      <c r="B64" s="17" t="s">
        <v>120</v>
      </c>
      <c r="C64" s="16" t="s">
        <v>36</v>
      </c>
      <c r="D64" s="16">
        <v>1</v>
      </c>
      <c r="E64" s="20" t="s">
        <v>73</v>
      </c>
    </row>
    <row r="65" spans="1:5" ht="15" customHeight="1" x14ac:dyDescent="0.25">
      <c r="A65" s="19">
        <v>61</v>
      </c>
      <c r="B65" s="17" t="s">
        <v>121</v>
      </c>
      <c r="C65" s="16" t="s">
        <v>36</v>
      </c>
      <c r="D65" s="16">
        <v>1</v>
      </c>
      <c r="E65" s="20" t="s">
        <v>43</v>
      </c>
    </row>
    <row r="66" spans="1:5" ht="15" customHeight="1" x14ac:dyDescent="0.25">
      <c r="A66" s="19">
        <v>62</v>
      </c>
      <c r="B66" s="17" t="s">
        <v>122</v>
      </c>
      <c r="C66" s="16" t="s">
        <v>36</v>
      </c>
      <c r="D66" s="16">
        <v>1</v>
      </c>
      <c r="E66" s="20" t="s">
        <v>67</v>
      </c>
    </row>
    <row r="67" spans="1:5" ht="15" customHeight="1" x14ac:dyDescent="0.25">
      <c r="A67" s="19">
        <v>63</v>
      </c>
      <c r="B67" s="17" t="s">
        <v>123</v>
      </c>
      <c r="C67" s="16" t="s">
        <v>36</v>
      </c>
      <c r="D67" s="16">
        <v>1</v>
      </c>
      <c r="E67" s="20" t="s">
        <v>90</v>
      </c>
    </row>
    <row r="68" spans="1:5" ht="15" customHeight="1" x14ac:dyDescent="0.25">
      <c r="A68" s="19">
        <v>64</v>
      </c>
      <c r="B68" s="17" t="s">
        <v>124</v>
      </c>
      <c r="C68" s="16" t="s">
        <v>36</v>
      </c>
      <c r="D68" s="16">
        <v>1</v>
      </c>
      <c r="E68" s="20" t="s">
        <v>71</v>
      </c>
    </row>
    <row r="69" spans="1:5" ht="15" customHeight="1" x14ac:dyDescent="0.25">
      <c r="A69" s="19">
        <v>65</v>
      </c>
      <c r="B69" s="18" t="s">
        <v>125</v>
      </c>
      <c r="C69" s="16" t="s">
        <v>36</v>
      </c>
      <c r="D69" s="16">
        <v>1</v>
      </c>
      <c r="E69" s="20" t="s">
        <v>73</v>
      </c>
    </row>
    <row r="70" spans="1:5" ht="15" customHeight="1" x14ac:dyDescent="0.25">
      <c r="A70" s="19">
        <v>66</v>
      </c>
      <c r="B70" s="17" t="s">
        <v>126</v>
      </c>
      <c r="C70" s="16" t="s">
        <v>36</v>
      </c>
      <c r="D70" s="16">
        <v>1</v>
      </c>
      <c r="E70" s="20" t="s">
        <v>127</v>
      </c>
    </row>
    <row r="71" spans="1:5" ht="15" customHeight="1" x14ac:dyDescent="0.25">
      <c r="A71" s="19">
        <v>67</v>
      </c>
      <c r="B71" s="17" t="s">
        <v>128</v>
      </c>
      <c r="C71" s="16" t="s">
        <v>36</v>
      </c>
      <c r="D71" s="16">
        <v>1</v>
      </c>
      <c r="E71" s="20" t="s">
        <v>129</v>
      </c>
    </row>
    <row r="72" spans="1:5" ht="15" customHeight="1" x14ac:dyDescent="0.25">
      <c r="A72" s="19">
        <v>68</v>
      </c>
      <c r="B72" s="17" t="s">
        <v>130</v>
      </c>
      <c r="C72" s="16" t="s">
        <v>36</v>
      </c>
      <c r="D72" s="16">
        <v>1</v>
      </c>
      <c r="E72" s="20" t="s">
        <v>59</v>
      </c>
    </row>
    <row r="73" spans="1:5" ht="15" customHeight="1" x14ac:dyDescent="0.25">
      <c r="A73" s="19">
        <v>69</v>
      </c>
      <c r="B73" s="17" t="s">
        <v>131</v>
      </c>
      <c r="C73" s="16" t="s">
        <v>36</v>
      </c>
      <c r="D73" s="16">
        <v>1</v>
      </c>
      <c r="E73" s="20" t="s">
        <v>67</v>
      </c>
    </row>
    <row r="74" spans="1:5" ht="15" customHeight="1" x14ac:dyDescent="0.25">
      <c r="A74" s="19">
        <v>70</v>
      </c>
      <c r="B74" s="17" t="s">
        <v>132</v>
      </c>
      <c r="C74" s="16" t="s">
        <v>36</v>
      </c>
      <c r="D74" s="16">
        <v>1</v>
      </c>
      <c r="E74" s="20" t="s">
        <v>41</v>
      </c>
    </row>
    <row r="75" spans="1:5" ht="15" customHeight="1" x14ac:dyDescent="0.25">
      <c r="A75" s="19">
        <v>71</v>
      </c>
      <c r="B75" s="17" t="s">
        <v>133</v>
      </c>
      <c r="C75" s="16" t="s">
        <v>36</v>
      </c>
      <c r="D75" s="16">
        <v>1</v>
      </c>
      <c r="E75" s="20" t="s">
        <v>90</v>
      </c>
    </row>
    <row r="76" spans="1:5" ht="15" customHeight="1" x14ac:dyDescent="0.25">
      <c r="A76" s="19">
        <v>72</v>
      </c>
      <c r="B76" s="17" t="s">
        <v>134</v>
      </c>
      <c r="C76" s="16" t="s">
        <v>36</v>
      </c>
      <c r="D76" s="16">
        <v>1</v>
      </c>
      <c r="E76" s="20" t="s">
        <v>49</v>
      </c>
    </row>
    <row r="77" spans="1:5" ht="15" customHeight="1" x14ac:dyDescent="0.25">
      <c r="A77" s="19">
        <v>73</v>
      </c>
      <c r="B77" s="17" t="s">
        <v>135</v>
      </c>
      <c r="C77" s="16" t="s">
        <v>36</v>
      </c>
      <c r="D77" s="16">
        <v>1</v>
      </c>
      <c r="E77" s="20" t="s">
        <v>75</v>
      </c>
    </row>
    <row r="78" spans="1:5" ht="15" customHeight="1" x14ac:dyDescent="0.25">
      <c r="A78" s="19">
        <v>74</v>
      </c>
      <c r="B78" s="17" t="s">
        <v>136</v>
      </c>
      <c r="C78" s="16" t="s">
        <v>36</v>
      </c>
      <c r="D78" s="16">
        <v>1</v>
      </c>
      <c r="E78" s="20" t="s">
        <v>137</v>
      </c>
    </row>
    <row r="79" spans="1:5" ht="15" customHeight="1" x14ac:dyDescent="0.25">
      <c r="A79" s="19">
        <v>75</v>
      </c>
      <c r="B79" s="17" t="s">
        <v>138</v>
      </c>
      <c r="C79" s="16" t="s">
        <v>36</v>
      </c>
      <c r="D79" s="16">
        <v>1</v>
      </c>
      <c r="E79" s="20" t="s">
        <v>61</v>
      </c>
    </row>
    <row r="80" spans="1:5" ht="15" customHeight="1" x14ac:dyDescent="0.25">
      <c r="A80" s="19">
        <v>76</v>
      </c>
      <c r="B80" s="17" t="s">
        <v>139</v>
      </c>
      <c r="C80" s="16" t="s">
        <v>36</v>
      </c>
      <c r="D80" s="16">
        <v>1</v>
      </c>
      <c r="E80" s="20" t="s">
        <v>140</v>
      </c>
    </row>
    <row r="81" spans="1:5" ht="15" customHeight="1" x14ac:dyDescent="0.25">
      <c r="A81" s="19">
        <v>77</v>
      </c>
      <c r="B81" s="17" t="s">
        <v>141</v>
      </c>
      <c r="C81" s="16" t="s">
        <v>36</v>
      </c>
      <c r="D81" s="16">
        <v>1</v>
      </c>
      <c r="E81" s="20" t="s">
        <v>142</v>
      </c>
    </row>
    <row r="82" spans="1:5" ht="15" customHeight="1" x14ac:dyDescent="0.25">
      <c r="A82" s="19">
        <v>78</v>
      </c>
      <c r="B82" s="17" t="s">
        <v>143</v>
      </c>
      <c r="C82" s="16" t="s">
        <v>36</v>
      </c>
      <c r="D82" s="16">
        <v>1</v>
      </c>
      <c r="E82" s="20" t="s">
        <v>144</v>
      </c>
    </row>
    <row r="83" spans="1:5" ht="15" customHeight="1" x14ac:dyDescent="0.25">
      <c r="A83" s="19">
        <v>79</v>
      </c>
      <c r="B83" s="17" t="s">
        <v>145</v>
      </c>
      <c r="C83" s="16" t="s">
        <v>36</v>
      </c>
      <c r="D83" s="16">
        <v>1</v>
      </c>
      <c r="E83" s="20" t="s">
        <v>146</v>
      </c>
    </row>
    <row r="84" spans="1:5" ht="15" customHeight="1" x14ac:dyDescent="0.25">
      <c r="A84" s="19">
        <v>80</v>
      </c>
      <c r="B84" s="17" t="s">
        <v>147</v>
      </c>
      <c r="C84" s="16" t="s">
        <v>36</v>
      </c>
      <c r="D84" s="16">
        <v>1</v>
      </c>
      <c r="E84" s="20" t="s">
        <v>148</v>
      </c>
    </row>
    <row r="85" spans="1:5" ht="15" customHeight="1" x14ac:dyDescent="0.25">
      <c r="A85" s="19">
        <v>81</v>
      </c>
      <c r="B85" s="17" t="s">
        <v>149</v>
      </c>
      <c r="C85" s="16" t="s">
        <v>36</v>
      </c>
      <c r="D85" s="16">
        <v>1</v>
      </c>
      <c r="E85" s="20" t="s">
        <v>150</v>
      </c>
    </row>
    <row r="86" spans="1:5" ht="15" customHeight="1" x14ac:dyDescent="0.25">
      <c r="A86" s="19">
        <v>82</v>
      </c>
      <c r="B86" s="17" t="s">
        <v>151</v>
      </c>
      <c r="C86" s="16" t="s">
        <v>36</v>
      </c>
      <c r="D86" s="16">
        <v>1</v>
      </c>
      <c r="E86" s="20" t="s">
        <v>152</v>
      </c>
    </row>
    <row r="87" spans="1:5" ht="15" customHeight="1" x14ac:dyDescent="0.25">
      <c r="A87" s="19">
        <v>83</v>
      </c>
      <c r="B87" s="18" t="s">
        <v>153</v>
      </c>
      <c r="C87" s="16" t="s">
        <v>36</v>
      </c>
      <c r="D87" s="16">
        <v>1</v>
      </c>
      <c r="E87" s="20" t="s">
        <v>154</v>
      </c>
    </row>
    <row r="88" spans="1:5" ht="15" customHeight="1" x14ac:dyDescent="0.25">
      <c r="A88" s="19">
        <v>84</v>
      </c>
      <c r="B88" s="18" t="s">
        <v>155</v>
      </c>
      <c r="C88" s="16" t="s">
        <v>36</v>
      </c>
      <c r="D88" s="16">
        <v>1</v>
      </c>
      <c r="E88" s="20" t="s">
        <v>41</v>
      </c>
    </row>
    <row r="89" spans="1:5" ht="15" customHeight="1" x14ac:dyDescent="0.25">
      <c r="A89" s="19">
        <v>85</v>
      </c>
      <c r="B89" s="18" t="s">
        <v>156</v>
      </c>
      <c r="C89" s="16" t="s">
        <v>36</v>
      </c>
      <c r="D89" s="16">
        <v>1</v>
      </c>
      <c r="E89" s="20" t="s">
        <v>96</v>
      </c>
    </row>
    <row r="90" spans="1:5" ht="15" customHeight="1" x14ac:dyDescent="0.25">
      <c r="A90" s="19">
        <v>86</v>
      </c>
      <c r="B90" s="18" t="s">
        <v>157</v>
      </c>
      <c r="C90" s="16" t="s">
        <v>36</v>
      </c>
      <c r="D90" s="16">
        <v>1</v>
      </c>
      <c r="E90" s="20" t="s">
        <v>158</v>
      </c>
    </row>
    <row r="91" spans="1:5" ht="15" customHeight="1" x14ac:dyDescent="0.25">
      <c r="A91" s="19">
        <v>87</v>
      </c>
      <c r="B91" s="18" t="s">
        <v>159</v>
      </c>
      <c r="C91" s="16" t="s">
        <v>36</v>
      </c>
      <c r="D91" s="16">
        <v>1</v>
      </c>
      <c r="E91" s="20" t="s">
        <v>160</v>
      </c>
    </row>
    <row r="92" spans="1:5" ht="15" customHeight="1" x14ac:dyDescent="0.25">
      <c r="A92" s="19">
        <v>88</v>
      </c>
      <c r="B92" s="18" t="s">
        <v>161</v>
      </c>
      <c r="C92" s="16" t="s">
        <v>36</v>
      </c>
      <c r="D92" s="16">
        <v>1</v>
      </c>
      <c r="E92" s="20" t="s">
        <v>127</v>
      </c>
    </row>
    <row r="93" spans="1:5" ht="15" customHeight="1" x14ac:dyDescent="0.25">
      <c r="A93" s="19">
        <v>89</v>
      </c>
      <c r="B93" s="18" t="s">
        <v>162</v>
      </c>
      <c r="C93" s="16" t="s">
        <v>36</v>
      </c>
      <c r="D93" s="16">
        <v>1</v>
      </c>
      <c r="E93" s="20" t="s">
        <v>79</v>
      </c>
    </row>
    <row r="94" spans="1:5" ht="15" customHeight="1" x14ac:dyDescent="0.25">
      <c r="A94" s="19">
        <v>90</v>
      </c>
      <c r="B94" s="18" t="s">
        <v>163</v>
      </c>
      <c r="C94" s="16" t="s">
        <v>36</v>
      </c>
      <c r="D94" s="16">
        <v>1</v>
      </c>
      <c r="E94" s="20" t="s">
        <v>61</v>
      </c>
    </row>
    <row r="95" spans="1:5" ht="15" customHeight="1" x14ac:dyDescent="0.25">
      <c r="A95" s="19">
        <v>91</v>
      </c>
      <c r="B95" s="18" t="s">
        <v>164</v>
      </c>
      <c r="C95" s="16" t="s">
        <v>36</v>
      </c>
      <c r="D95" s="16">
        <v>1</v>
      </c>
      <c r="E95" s="20" t="s">
        <v>165</v>
      </c>
    </row>
    <row r="96" spans="1:5" ht="15" customHeight="1" x14ac:dyDescent="0.25">
      <c r="A96" s="19">
        <v>92</v>
      </c>
      <c r="B96" s="18" t="s">
        <v>166</v>
      </c>
      <c r="C96" s="16" t="s">
        <v>36</v>
      </c>
      <c r="D96" s="16">
        <v>1</v>
      </c>
      <c r="E96" s="20" t="s">
        <v>167</v>
      </c>
    </row>
    <row r="97" spans="1:5" ht="15" customHeight="1" x14ac:dyDescent="0.25">
      <c r="A97" s="19">
        <v>93</v>
      </c>
      <c r="B97" s="18" t="s">
        <v>168</v>
      </c>
      <c r="C97" s="16" t="s">
        <v>36</v>
      </c>
      <c r="D97" s="16">
        <v>1</v>
      </c>
      <c r="E97" s="20" t="s">
        <v>169</v>
      </c>
    </row>
    <row r="98" spans="1:5" ht="15" customHeight="1" x14ac:dyDescent="0.25">
      <c r="A98" s="19">
        <v>94</v>
      </c>
      <c r="B98" s="18" t="s">
        <v>170</v>
      </c>
      <c r="C98" s="16" t="s">
        <v>36</v>
      </c>
      <c r="D98" s="16">
        <v>1</v>
      </c>
      <c r="E98" s="20" t="s">
        <v>171</v>
      </c>
    </row>
    <row r="99" spans="1:5" ht="15" customHeight="1" x14ac:dyDescent="0.25">
      <c r="A99" s="19">
        <v>95</v>
      </c>
      <c r="B99" s="18" t="s">
        <v>172</v>
      </c>
      <c r="C99" s="16" t="s">
        <v>36</v>
      </c>
      <c r="D99" s="16">
        <v>1</v>
      </c>
      <c r="E99" s="20" t="s">
        <v>173</v>
      </c>
    </row>
    <row r="100" spans="1:5" ht="15" customHeight="1" x14ac:dyDescent="0.25">
      <c r="A100" s="19">
        <v>96</v>
      </c>
      <c r="B100" s="18" t="s">
        <v>174</v>
      </c>
      <c r="C100" s="16" t="s">
        <v>36</v>
      </c>
      <c r="D100" s="16">
        <v>1</v>
      </c>
      <c r="E100" s="20" t="s">
        <v>175</v>
      </c>
    </row>
    <row r="101" spans="1:5" ht="15" customHeight="1" x14ac:dyDescent="0.25">
      <c r="A101" s="19">
        <v>97</v>
      </c>
      <c r="B101" s="18" t="s">
        <v>176</v>
      </c>
      <c r="C101" s="16" t="s">
        <v>36</v>
      </c>
      <c r="D101" s="16">
        <v>1</v>
      </c>
      <c r="E101" s="20" t="s">
        <v>177</v>
      </c>
    </row>
    <row r="102" spans="1:5" ht="15" customHeight="1" x14ac:dyDescent="0.25">
      <c r="A102" s="19">
        <v>98</v>
      </c>
      <c r="B102" s="18" t="s">
        <v>178</v>
      </c>
      <c r="C102" s="16" t="s">
        <v>36</v>
      </c>
      <c r="D102" s="16">
        <v>1</v>
      </c>
      <c r="E102" s="20" t="s">
        <v>179</v>
      </c>
    </row>
    <row r="103" spans="1:5" ht="15" customHeight="1" x14ac:dyDescent="0.25">
      <c r="A103" s="19">
        <v>99</v>
      </c>
      <c r="B103" s="18" t="s">
        <v>180</v>
      </c>
      <c r="C103" s="16" t="s">
        <v>19</v>
      </c>
      <c r="D103" s="16">
        <v>1</v>
      </c>
      <c r="E103" s="20" t="s">
        <v>51</v>
      </c>
    </row>
    <row r="104" spans="1:5" ht="15" customHeight="1" x14ac:dyDescent="0.25">
      <c r="A104" s="19">
        <v>100</v>
      </c>
      <c r="B104" s="18" t="s">
        <v>181</v>
      </c>
      <c r="C104" s="16" t="s">
        <v>19</v>
      </c>
      <c r="D104" s="16">
        <v>1</v>
      </c>
      <c r="E104" s="20" t="s">
        <v>158</v>
      </c>
    </row>
    <row r="105" spans="1:5" ht="15" customHeight="1" x14ac:dyDescent="0.25">
      <c r="A105" s="19">
        <v>101</v>
      </c>
      <c r="B105" s="18" t="s">
        <v>182</v>
      </c>
      <c r="C105" s="16" t="s">
        <v>19</v>
      </c>
      <c r="D105" s="16">
        <v>1</v>
      </c>
      <c r="E105" s="20" t="s">
        <v>53</v>
      </c>
    </row>
    <row r="106" spans="1:5" ht="15" customHeight="1" x14ac:dyDescent="0.25">
      <c r="A106" s="19">
        <v>102</v>
      </c>
      <c r="B106" s="18" t="s">
        <v>183</v>
      </c>
      <c r="C106" s="16" t="s">
        <v>36</v>
      </c>
      <c r="D106" s="16">
        <v>1</v>
      </c>
      <c r="E106" s="20" t="s">
        <v>101</v>
      </c>
    </row>
    <row r="107" spans="1:5" ht="15" customHeight="1" x14ac:dyDescent="0.25">
      <c r="A107" s="19">
        <v>103</v>
      </c>
      <c r="B107" s="18" t="s">
        <v>184</v>
      </c>
      <c r="C107" s="16" t="s">
        <v>36</v>
      </c>
      <c r="D107" s="16">
        <v>1</v>
      </c>
      <c r="E107" s="20" t="s">
        <v>185</v>
      </c>
    </row>
    <row r="108" spans="1:5" ht="15" customHeight="1" x14ac:dyDescent="0.25">
      <c r="A108" s="19">
        <v>104</v>
      </c>
      <c r="B108" s="18" t="s">
        <v>186</v>
      </c>
      <c r="C108" s="16" t="s">
        <v>36</v>
      </c>
      <c r="D108" s="16">
        <v>1</v>
      </c>
      <c r="E108" s="20" t="s">
        <v>98</v>
      </c>
    </row>
    <row r="109" spans="1:5" ht="15" customHeight="1" x14ac:dyDescent="0.25">
      <c r="A109" s="19">
        <v>105</v>
      </c>
      <c r="B109" s="18" t="s">
        <v>187</v>
      </c>
      <c r="C109" s="16" t="s">
        <v>36</v>
      </c>
      <c r="D109" s="16">
        <v>1</v>
      </c>
      <c r="E109" s="20" t="s">
        <v>188</v>
      </c>
    </row>
    <row r="110" spans="1:5" ht="15" customHeight="1" x14ac:dyDescent="0.25">
      <c r="A110" s="19">
        <v>106</v>
      </c>
      <c r="B110" s="18" t="s">
        <v>189</v>
      </c>
      <c r="C110" s="16" t="s">
        <v>36</v>
      </c>
      <c r="D110" s="16">
        <v>1</v>
      </c>
      <c r="E110" s="20" t="s">
        <v>37</v>
      </c>
    </row>
    <row r="111" spans="1:5" ht="15" customHeight="1" x14ac:dyDescent="0.25">
      <c r="A111" s="19">
        <v>107</v>
      </c>
      <c r="B111" s="18" t="s">
        <v>187</v>
      </c>
      <c r="C111" s="16" t="s">
        <v>36</v>
      </c>
      <c r="D111" s="16">
        <v>1</v>
      </c>
      <c r="E111" s="20" t="s">
        <v>185</v>
      </c>
    </row>
    <row r="112" spans="1:5" ht="15" customHeight="1" x14ac:dyDescent="0.25">
      <c r="A112" s="19">
        <v>108</v>
      </c>
      <c r="B112" s="18" t="s">
        <v>190</v>
      </c>
      <c r="C112" s="16" t="s">
        <v>36</v>
      </c>
      <c r="D112" s="16">
        <v>1</v>
      </c>
      <c r="E112" s="20" t="s">
        <v>101</v>
      </c>
    </row>
    <row r="113" spans="1:5" ht="15" customHeight="1" x14ac:dyDescent="0.25">
      <c r="A113" s="19">
        <v>109</v>
      </c>
      <c r="B113" s="18" t="s">
        <v>191</v>
      </c>
      <c r="C113" s="16" t="s">
        <v>36</v>
      </c>
      <c r="D113" s="16">
        <v>1</v>
      </c>
      <c r="E113" s="20" t="s">
        <v>185</v>
      </c>
    </row>
    <row r="114" spans="1:5" ht="15" customHeight="1" x14ac:dyDescent="0.25">
      <c r="A114" s="19">
        <v>110</v>
      </c>
      <c r="B114" s="18" t="s">
        <v>190</v>
      </c>
      <c r="C114" s="16" t="s">
        <v>36</v>
      </c>
      <c r="D114" s="16">
        <v>1</v>
      </c>
      <c r="E114" s="20" t="s">
        <v>98</v>
      </c>
    </row>
    <row r="115" spans="1:5" ht="15" customHeight="1" x14ac:dyDescent="0.25">
      <c r="A115" s="19">
        <v>111</v>
      </c>
      <c r="B115" s="18" t="s">
        <v>192</v>
      </c>
      <c r="C115" s="16" t="s">
        <v>19</v>
      </c>
      <c r="D115" s="16">
        <v>1</v>
      </c>
      <c r="E115" s="20" t="s">
        <v>193</v>
      </c>
    </row>
    <row r="116" spans="1:5" ht="15" customHeight="1" x14ac:dyDescent="0.25">
      <c r="A116" s="19">
        <v>112</v>
      </c>
      <c r="B116" s="18" t="s">
        <v>194</v>
      </c>
      <c r="C116" s="16" t="s">
        <v>19</v>
      </c>
      <c r="D116" s="16">
        <v>1</v>
      </c>
      <c r="E116" s="20" t="s">
        <v>195</v>
      </c>
    </row>
    <row r="117" spans="1:5" ht="15" customHeight="1" x14ac:dyDescent="0.25">
      <c r="A117" s="19">
        <v>113</v>
      </c>
      <c r="B117" s="18" t="s">
        <v>196</v>
      </c>
      <c r="C117" s="16" t="s">
        <v>19</v>
      </c>
      <c r="D117" s="16">
        <v>1</v>
      </c>
      <c r="E117" s="20" t="s">
        <v>197</v>
      </c>
    </row>
    <row r="118" spans="1:5" ht="15" customHeight="1" x14ac:dyDescent="0.25">
      <c r="A118" s="19">
        <v>114</v>
      </c>
      <c r="B118" s="18" t="s">
        <v>198</v>
      </c>
      <c r="C118" s="16" t="s">
        <v>19</v>
      </c>
      <c r="D118" s="16">
        <v>1</v>
      </c>
      <c r="E118" s="20" t="s">
        <v>169</v>
      </c>
    </row>
    <row r="119" spans="1:5" ht="15" customHeight="1" x14ac:dyDescent="0.25">
      <c r="A119" s="19">
        <v>115</v>
      </c>
      <c r="B119" s="18" t="s">
        <v>199</v>
      </c>
      <c r="C119" s="16" t="s">
        <v>19</v>
      </c>
      <c r="D119" s="16">
        <v>1</v>
      </c>
      <c r="E119" s="20" t="s">
        <v>193</v>
      </c>
    </row>
    <row r="120" spans="1:5" ht="15" customHeight="1" x14ac:dyDescent="0.25">
      <c r="A120" s="19">
        <v>116</v>
      </c>
      <c r="B120" s="18" t="s">
        <v>200</v>
      </c>
      <c r="C120" s="16" t="s">
        <v>19</v>
      </c>
      <c r="D120" s="16">
        <v>1</v>
      </c>
      <c r="E120" s="20" t="s">
        <v>195</v>
      </c>
    </row>
    <row r="121" spans="1:5" ht="15" customHeight="1" x14ac:dyDescent="0.25">
      <c r="A121" s="19">
        <v>117</v>
      </c>
      <c r="B121" s="18" t="s">
        <v>201</v>
      </c>
      <c r="C121" s="16" t="s">
        <v>19</v>
      </c>
      <c r="D121" s="16">
        <v>1</v>
      </c>
      <c r="E121" s="20" t="s">
        <v>202</v>
      </c>
    </row>
    <row r="122" spans="1:5" ht="15" customHeight="1" x14ac:dyDescent="0.25">
      <c r="A122" s="19">
        <v>118</v>
      </c>
      <c r="B122" s="18" t="s">
        <v>203</v>
      </c>
      <c r="C122" s="16" t="s">
        <v>19</v>
      </c>
      <c r="D122" s="16">
        <v>1</v>
      </c>
      <c r="E122" s="20" t="s">
        <v>204</v>
      </c>
    </row>
    <row r="123" spans="1:5" ht="15" customHeight="1" x14ac:dyDescent="0.25">
      <c r="A123" s="19">
        <v>119</v>
      </c>
      <c r="B123" s="18" t="s">
        <v>205</v>
      </c>
      <c r="C123" s="16" t="s">
        <v>19</v>
      </c>
      <c r="D123" s="16">
        <v>1</v>
      </c>
      <c r="E123" s="20" t="s">
        <v>202</v>
      </c>
    </row>
    <row r="124" spans="1:5" ht="15" customHeight="1" x14ac:dyDescent="0.25">
      <c r="A124" s="19">
        <v>120</v>
      </c>
      <c r="B124" s="18" t="s">
        <v>206</v>
      </c>
      <c r="C124" s="16" t="s">
        <v>19</v>
      </c>
      <c r="D124" s="16">
        <v>1</v>
      </c>
      <c r="E124" s="20" t="s">
        <v>204</v>
      </c>
    </row>
    <row r="125" spans="1:5" ht="15" customHeight="1" x14ac:dyDescent="0.25">
      <c r="A125" s="19">
        <v>121</v>
      </c>
      <c r="B125" s="18" t="s">
        <v>207</v>
      </c>
      <c r="C125" s="16" t="s">
        <v>19</v>
      </c>
      <c r="D125" s="16">
        <v>1</v>
      </c>
      <c r="E125" s="20" t="s">
        <v>208</v>
      </c>
    </row>
    <row r="126" spans="1:5" ht="15" customHeight="1" x14ac:dyDescent="0.25">
      <c r="A126" s="19">
        <v>122</v>
      </c>
      <c r="B126" s="18" t="s">
        <v>209</v>
      </c>
      <c r="C126" s="16" t="s">
        <v>19</v>
      </c>
      <c r="D126" s="16">
        <v>1</v>
      </c>
      <c r="E126" s="20" t="s">
        <v>210</v>
      </c>
    </row>
    <row r="127" spans="1:5" ht="15" customHeight="1" x14ac:dyDescent="0.25">
      <c r="A127" s="19">
        <v>123</v>
      </c>
      <c r="B127" s="18" t="s">
        <v>211</v>
      </c>
      <c r="C127" s="16" t="s">
        <v>19</v>
      </c>
      <c r="D127" s="16">
        <v>1</v>
      </c>
      <c r="E127" s="20" t="s">
        <v>55</v>
      </c>
    </row>
    <row r="128" spans="1:5" ht="15" customHeight="1" x14ac:dyDescent="0.25">
      <c r="A128" s="19">
        <v>124</v>
      </c>
      <c r="B128" s="18" t="s">
        <v>212</v>
      </c>
      <c r="C128" s="16" t="s">
        <v>19</v>
      </c>
      <c r="D128" s="16">
        <v>1</v>
      </c>
      <c r="E128" s="20" t="s">
        <v>213</v>
      </c>
    </row>
    <row r="129" spans="1:5" ht="15" customHeight="1" x14ac:dyDescent="0.25">
      <c r="A129" s="19">
        <v>125</v>
      </c>
      <c r="B129" s="18" t="s">
        <v>214</v>
      </c>
      <c r="C129" s="16" t="s">
        <v>19</v>
      </c>
      <c r="D129" s="16">
        <v>1</v>
      </c>
      <c r="E129" s="20" t="s">
        <v>215</v>
      </c>
    </row>
    <row r="130" spans="1:5" ht="15" customHeight="1" x14ac:dyDescent="0.25">
      <c r="A130" s="19">
        <v>126</v>
      </c>
      <c r="B130" s="18" t="s">
        <v>216</v>
      </c>
      <c r="C130" s="16" t="s">
        <v>19</v>
      </c>
      <c r="D130" s="16">
        <v>1</v>
      </c>
      <c r="E130" s="20" t="s">
        <v>53</v>
      </c>
    </row>
    <row r="131" spans="1:5" ht="15" customHeight="1" x14ac:dyDescent="0.25">
      <c r="A131" s="19">
        <v>127</v>
      </c>
      <c r="B131" s="18" t="s">
        <v>217</v>
      </c>
      <c r="C131" s="16" t="s">
        <v>19</v>
      </c>
      <c r="D131" s="16">
        <v>1</v>
      </c>
      <c r="E131" s="20" t="s">
        <v>55</v>
      </c>
    </row>
    <row r="132" spans="1:5" ht="15" customHeight="1" x14ac:dyDescent="0.25">
      <c r="A132" s="19">
        <v>128</v>
      </c>
      <c r="B132" s="18" t="s">
        <v>218</v>
      </c>
      <c r="C132" s="16" t="s">
        <v>19</v>
      </c>
      <c r="D132" s="16">
        <v>1</v>
      </c>
      <c r="E132" s="20" t="s">
        <v>59</v>
      </c>
    </row>
    <row r="133" spans="1:5" ht="15" customHeight="1" x14ac:dyDescent="0.25">
      <c r="A133" s="19">
        <v>129</v>
      </c>
      <c r="B133" s="18" t="s">
        <v>219</v>
      </c>
      <c r="C133" s="16" t="s">
        <v>19</v>
      </c>
      <c r="D133" s="16">
        <v>1</v>
      </c>
      <c r="E133" s="20" t="s">
        <v>59</v>
      </c>
    </row>
    <row r="134" spans="1:5" ht="15" customHeight="1" x14ac:dyDescent="0.25">
      <c r="A134" s="29">
        <v>130</v>
      </c>
      <c r="B134" s="30" t="s">
        <v>220</v>
      </c>
      <c r="C134" s="31" t="s">
        <v>19</v>
      </c>
      <c r="D134" s="31">
        <v>1</v>
      </c>
      <c r="E134" s="32" t="s">
        <v>221</v>
      </c>
    </row>
    <row r="135" spans="1:5" ht="15" customHeight="1" x14ac:dyDescent="0.25">
      <c r="A135" s="19">
        <v>131</v>
      </c>
      <c r="B135" s="18" t="s">
        <v>222</v>
      </c>
      <c r="C135" s="16" t="s">
        <v>19</v>
      </c>
      <c r="D135" s="16">
        <v>1</v>
      </c>
      <c r="E135" s="20" t="s">
        <v>165</v>
      </c>
    </row>
    <row r="136" spans="1:5" ht="15" customHeight="1" x14ac:dyDescent="0.25">
      <c r="A136" s="19">
        <v>132</v>
      </c>
      <c r="B136" s="18" t="s">
        <v>223</v>
      </c>
      <c r="C136" s="16" t="s">
        <v>19</v>
      </c>
      <c r="D136" s="16">
        <v>1</v>
      </c>
      <c r="E136" s="20" t="s">
        <v>81</v>
      </c>
    </row>
    <row r="137" spans="1:5" ht="15" customHeight="1" x14ac:dyDescent="0.25">
      <c r="A137" s="19">
        <v>133</v>
      </c>
      <c r="B137" s="18" t="s">
        <v>224</v>
      </c>
      <c r="C137" s="16" t="s">
        <v>19</v>
      </c>
      <c r="D137" s="16">
        <v>1</v>
      </c>
      <c r="E137" s="20" t="s">
        <v>63</v>
      </c>
    </row>
    <row r="138" spans="1:5" ht="15" customHeight="1" x14ac:dyDescent="0.25">
      <c r="A138" s="19">
        <v>134</v>
      </c>
      <c r="B138" s="18" t="s">
        <v>225</v>
      </c>
      <c r="C138" s="16" t="s">
        <v>19</v>
      </c>
      <c r="D138" s="16">
        <v>1</v>
      </c>
      <c r="E138" s="20" t="s">
        <v>195</v>
      </c>
    </row>
    <row r="139" spans="1:5" ht="15" customHeight="1" x14ac:dyDescent="0.25">
      <c r="A139" s="19">
        <v>135</v>
      </c>
      <c r="B139" s="18" t="s">
        <v>226</v>
      </c>
      <c r="C139" s="16" t="s">
        <v>19</v>
      </c>
      <c r="D139" s="16">
        <v>1</v>
      </c>
      <c r="E139" s="20" t="s">
        <v>169</v>
      </c>
    </row>
    <row r="140" spans="1:5" ht="15" customHeight="1" x14ac:dyDescent="0.25">
      <c r="A140" s="19">
        <v>136</v>
      </c>
      <c r="B140" s="18" t="s">
        <v>227</v>
      </c>
      <c r="C140" s="16" t="s">
        <v>19</v>
      </c>
      <c r="D140" s="16">
        <v>1</v>
      </c>
      <c r="E140" s="20" t="s">
        <v>228</v>
      </c>
    </row>
    <row r="141" spans="1:5" ht="15" customHeight="1" x14ac:dyDescent="0.25">
      <c r="A141" s="19">
        <v>137</v>
      </c>
      <c r="B141" s="18" t="s">
        <v>229</v>
      </c>
      <c r="C141" s="16" t="s">
        <v>19</v>
      </c>
      <c r="D141" s="16">
        <v>1</v>
      </c>
      <c r="E141" s="20" t="s">
        <v>230</v>
      </c>
    </row>
    <row r="142" spans="1:5" ht="15" customHeight="1" x14ac:dyDescent="0.25">
      <c r="A142" s="19">
        <v>138</v>
      </c>
      <c r="B142" s="18" t="s">
        <v>231</v>
      </c>
      <c r="C142" s="16" t="s">
        <v>19</v>
      </c>
      <c r="D142" s="16">
        <v>1</v>
      </c>
      <c r="E142" s="20" t="s">
        <v>232</v>
      </c>
    </row>
    <row r="143" spans="1:5" ht="15" customHeight="1" x14ac:dyDescent="0.25">
      <c r="A143" s="19">
        <v>139</v>
      </c>
      <c r="B143" s="18" t="s">
        <v>233</v>
      </c>
      <c r="C143" s="16" t="s">
        <v>19</v>
      </c>
      <c r="D143" s="16">
        <v>1</v>
      </c>
      <c r="E143" s="20" t="s">
        <v>146</v>
      </c>
    </row>
    <row r="144" spans="1:5" ht="15" customHeight="1" x14ac:dyDescent="0.25">
      <c r="A144" s="19">
        <v>140</v>
      </c>
      <c r="B144" s="18" t="s">
        <v>234</v>
      </c>
      <c r="C144" s="16" t="s">
        <v>19</v>
      </c>
      <c r="D144" s="16">
        <v>1</v>
      </c>
      <c r="E144" s="20" t="s">
        <v>235</v>
      </c>
    </row>
    <row r="145" spans="1:5" ht="15" customHeight="1" x14ac:dyDescent="0.25">
      <c r="A145" s="19">
        <v>141</v>
      </c>
      <c r="B145" s="18" t="s">
        <v>236</v>
      </c>
      <c r="C145" s="16" t="s">
        <v>19</v>
      </c>
      <c r="D145" s="16">
        <v>1</v>
      </c>
      <c r="E145" s="20" t="s">
        <v>177</v>
      </c>
    </row>
    <row r="146" spans="1:5" ht="15" customHeight="1" x14ac:dyDescent="0.25">
      <c r="A146" s="19">
        <v>142</v>
      </c>
      <c r="B146" s="18" t="s">
        <v>237</v>
      </c>
      <c r="C146" s="16" t="s">
        <v>19</v>
      </c>
      <c r="D146" s="16">
        <v>1</v>
      </c>
      <c r="E146" s="20" t="s">
        <v>173</v>
      </c>
    </row>
    <row r="147" spans="1:5" ht="15" customHeight="1" x14ac:dyDescent="0.25">
      <c r="A147" s="19">
        <v>143</v>
      </c>
      <c r="B147" s="18" t="s">
        <v>238</v>
      </c>
      <c r="C147" s="16" t="s">
        <v>19</v>
      </c>
      <c r="D147" s="16">
        <v>1</v>
      </c>
      <c r="E147" s="20" t="s">
        <v>230</v>
      </c>
    </row>
    <row r="148" spans="1:5" ht="15" customHeight="1" x14ac:dyDescent="0.25">
      <c r="A148" s="19">
        <v>144</v>
      </c>
      <c r="B148" s="18" t="s">
        <v>239</v>
      </c>
      <c r="C148" s="16" t="s">
        <v>19</v>
      </c>
      <c r="D148" s="16">
        <v>1</v>
      </c>
      <c r="E148" s="20" t="s">
        <v>240</v>
      </c>
    </row>
    <row r="149" spans="1:5" ht="15" customHeight="1" x14ac:dyDescent="0.25">
      <c r="A149" s="19">
        <v>145</v>
      </c>
      <c r="B149" s="18" t="s">
        <v>241</v>
      </c>
      <c r="C149" s="16" t="s">
        <v>19</v>
      </c>
      <c r="D149" s="16">
        <v>1</v>
      </c>
      <c r="E149" s="20" t="s">
        <v>152</v>
      </c>
    </row>
    <row r="150" spans="1:5" ht="15" customHeight="1" x14ac:dyDescent="0.25">
      <c r="A150" s="19">
        <v>146</v>
      </c>
      <c r="B150" s="18" t="s">
        <v>242</v>
      </c>
      <c r="C150" s="16" t="s">
        <v>19</v>
      </c>
      <c r="D150" s="16">
        <v>1</v>
      </c>
      <c r="E150" s="20" t="s">
        <v>179</v>
      </c>
    </row>
    <row r="151" spans="1:5" ht="15" customHeight="1" x14ac:dyDescent="0.25">
      <c r="A151" s="19">
        <v>147</v>
      </c>
      <c r="B151" s="18" t="s">
        <v>243</v>
      </c>
      <c r="C151" s="16" t="s">
        <v>19</v>
      </c>
      <c r="D151" s="16">
        <v>1</v>
      </c>
      <c r="E151" s="20" t="s">
        <v>175</v>
      </c>
    </row>
    <row r="152" spans="1:5" ht="15" customHeight="1" x14ac:dyDescent="0.25">
      <c r="A152" s="19">
        <v>148</v>
      </c>
      <c r="B152" s="18" t="s">
        <v>244</v>
      </c>
      <c r="C152" s="16" t="s">
        <v>19</v>
      </c>
      <c r="D152" s="16">
        <v>1</v>
      </c>
      <c r="E152" s="20" t="s">
        <v>173</v>
      </c>
    </row>
    <row r="153" spans="1:5" ht="15" customHeight="1" x14ac:dyDescent="0.25">
      <c r="A153" s="19">
        <v>149</v>
      </c>
      <c r="B153" s="18" t="s">
        <v>245</v>
      </c>
      <c r="C153" s="16" t="s">
        <v>19</v>
      </c>
      <c r="D153" s="16">
        <v>1</v>
      </c>
      <c r="E153" s="20" t="s">
        <v>175</v>
      </c>
    </row>
    <row r="154" spans="1:5" ht="15" customHeight="1" x14ac:dyDescent="0.25">
      <c r="A154" s="19">
        <v>150</v>
      </c>
      <c r="B154" s="18" t="s">
        <v>246</v>
      </c>
      <c r="C154" s="16" t="s">
        <v>19</v>
      </c>
      <c r="D154" s="16">
        <v>1</v>
      </c>
      <c r="E154" s="20" t="s">
        <v>247</v>
      </c>
    </row>
    <row r="155" spans="1:5" ht="15" customHeight="1" x14ac:dyDescent="0.25">
      <c r="A155" s="19">
        <v>151</v>
      </c>
      <c r="B155" s="18" t="s">
        <v>248</v>
      </c>
      <c r="C155" s="16" t="s">
        <v>19</v>
      </c>
      <c r="D155" s="16">
        <v>1</v>
      </c>
      <c r="E155" s="20" t="s">
        <v>202</v>
      </c>
    </row>
    <row r="156" spans="1:5" ht="15" customHeight="1" x14ac:dyDescent="0.25">
      <c r="A156" s="19">
        <v>152</v>
      </c>
      <c r="B156" s="18" t="s">
        <v>249</v>
      </c>
      <c r="C156" s="16" t="s">
        <v>19</v>
      </c>
      <c r="D156" s="16">
        <v>1</v>
      </c>
      <c r="E156" s="20" t="s">
        <v>250</v>
      </c>
    </row>
    <row r="157" spans="1:5" ht="15" customHeight="1" x14ac:dyDescent="0.25">
      <c r="A157" s="29">
        <v>153</v>
      </c>
      <c r="B157" s="30" t="s">
        <v>251</v>
      </c>
      <c r="C157" s="31" t="s">
        <v>19</v>
      </c>
      <c r="D157" s="31">
        <v>1</v>
      </c>
      <c r="E157" s="32" t="s">
        <v>154</v>
      </c>
    </row>
    <row r="158" spans="1:5" ht="15" customHeight="1" x14ac:dyDescent="0.25">
      <c r="A158" s="19">
        <v>154</v>
      </c>
      <c r="B158" s="18" t="s">
        <v>252</v>
      </c>
      <c r="C158" s="16" t="s">
        <v>19</v>
      </c>
      <c r="D158" s="16">
        <v>1</v>
      </c>
      <c r="E158" s="20" t="s">
        <v>247</v>
      </c>
    </row>
    <row r="159" spans="1:5" ht="15" customHeight="1" x14ac:dyDescent="0.25">
      <c r="A159" s="19">
        <v>155</v>
      </c>
      <c r="B159" s="18" t="s">
        <v>253</v>
      </c>
      <c r="C159" s="16" t="s">
        <v>19</v>
      </c>
      <c r="D159" s="16">
        <v>1</v>
      </c>
      <c r="E159" s="20" t="s">
        <v>254</v>
      </c>
    </row>
    <row r="160" spans="1:5" ht="15" customHeight="1" x14ac:dyDescent="0.25">
      <c r="A160" s="19">
        <v>156</v>
      </c>
      <c r="B160" s="18" t="s">
        <v>255</v>
      </c>
      <c r="C160" s="16" t="s">
        <v>19</v>
      </c>
      <c r="D160" s="16">
        <v>1</v>
      </c>
      <c r="E160" s="20" t="s">
        <v>256</v>
      </c>
    </row>
    <row r="161" spans="1:5" ht="15" customHeight="1" x14ac:dyDescent="0.25">
      <c r="A161" s="19">
        <v>157</v>
      </c>
      <c r="B161" s="18" t="s">
        <v>257</v>
      </c>
      <c r="C161" s="16" t="s">
        <v>19</v>
      </c>
      <c r="D161" s="16">
        <v>1</v>
      </c>
      <c r="E161" s="20" t="s">
        <v>258</v>
      </c>
    </row>
    <row r="162" spans="1:5" ht="15" customHeight="1" x14ac:dyDescent="0.25">
      <c r="A162" s="19">
        <v>158</v>
      </c>
      <c r="B162" s="18" t="s">
        <v>259</v>
      </c>
      <c r="C162" s="16" t="s">
        <v>19</v>
      </c>
      <c r="D162" s="16">
        <v>1</v>
      </c>
      <c r="E162" s="20" t="s">
        <v>250</v>
      </c>
    </row>
    <row r="163" spans="1:5" ht="15" customHeight="1" x14ac:dyDescent="0.25">
      <c r="A163" s="19">
        <v>159</v>
      </c>
      <c r="B163" s="18" t="s">
        <v>260</v>
      </c>
      <c r="C163" s="16" t="s">
        <v>19</v>
      </c>
      <c r="D163" s="16">
        <v>1</v>
      </c>
      <c r="E163" s="20" t="s">
        <v>177</v>
      </c>
    </row>
    <row r="164" spans="1:5" ht="15" customHeight="1" x14ac:dyDescent="0.25">
      <c r="A164" s="19">
        <v>160</v>
      </c>
      <c r="B164" s="18" t="s">
        <v>261</v>
      </c>
      <c r="C164" s="16" t="s">
        <v>19</v>
      </c>
      <c r="D164" s="16">
        <v>1</v>
      </c>
      <c r="E164" s="20" t="s">
        <v>262</v>
      </c>
    </row>
    <row r="165" spans="1:5" ht="15" customHeight="1" x14ac:dyDescent="0.25">
      <c r="A165" s="19">
        <v>161</v>
      </c>
      <c r="B165" s="18" t="s">
        <v>263</v>
      </c>
      <c r="C165" s="16" t="s">
        <v>19</v>
      </c>
      <c r="D165" s="16">
        <v>1</v>
      </c>
      <c r="E165" s="20" t="s">
        <v>264</v>
      </c>
    </row>
    <row r="166" spans="1:5" ht="15" customHeight="1" x14ac:dyDescent="0.25">
      <c r="A166" s="19">
        <v>162</v>
      </c>
      <c r="B166" s="18" t="s">
        <v>265</v>
      </c>
      <c r="C166" s="16" t="s">
        <v>19</v>
      </c>
      <c r="D166" s="16">
        <v>1</v>
      </c>
      <c r="E166" s="20" t="s">
        <v>266</v>
      </c>
    </row>
    <row r="167" spans="1:5" ht="15" customHeight="1" x14ac:dyDescent="0.25">
      <c r="A167" s="19">
        <v>163</v>
      </c>
      <c r="B167" s="18" t="s">
        <v>267</v>
      </c>
      <c r="C167" s="16" t="s">
        <v>19</v>
      </c>
      <c r="D167" s="16">
        <v>1</v>
      </c>
      <c r="E167" s="20" t="s">
        <v>258</v>
      </c>
    </row>
    <row r="168" spans="1:5" ht="15" customHeight="1" x14ac:dyDescent="0.25">
      <c r="A168" s="19">
        <v>164</v>
      </c>
      <c r="B168" s="18" t="s">
        <v>268</v>
      </c>
      <c r="C168" s="16" t="s">
        <v>19</v>
      </c>
      <c r="D168" s="16">
        <v>1</v>
      </c>
      <c r="E168" s="20" t="s">
        <v>179</v>
      </c>
    </row>
    <row r="169" spans="1:5" ht="15" customHeight="1" x14ac:dyDescent="0.25">
      <c r="A169" s="19">
        <v>165</v>
      </c>
      <c r="B169" s="18" t="s">
        <v>269</v>
      </c>
      <c r="C169" s="16" t="s">
        <v>19</v>
      </c>
      <c r="D169" s="16">
        <v>1</v>
      </c>
      <c r="E169" s="20" t="s">
        <v>250</v>
      </c>
    </row>
    <row r="170" spans="1:5" ht="15" customHeight="1" x14ac:dyDescent="0.25">
      <c r="A170" s="19">
        <v>166</v>
      </c>
      <c r="B170" s="18" t="s">
        <v>270</v>
      </c>
      <c r="C170" s="16" t="s">
        <v>19</v>
      </c>
      <c r="D170" s="16">
        <v>1</v>
      </c>
      <c r="E170" s="20" t="s">
        <v>208</v>
      </c>
    </row>
    <row r="171" spans="1:5" ht="15" customHeight="1" x14ac:dyDescent="0.25">
      <c r="A171" s="19">
        <v>167</v>
      </c>
      <c r="B171" s="18" t="s">
        <v>271</v>
      </c>
      <c r="C171" s="16" t="s">
        <v>19</v>
      </c>
      <c r="D171" s="16">
        <v>1</v>
      </c>
      <c r="E171" s="20" t="s">
        <v>272</v>
      </c>
    </row>
    <row r="172" spans="1:5" ht="15" customHeight="1" x14ac:dyDescent="0.25">
      <c r="A172" s="19">
        <v>168</v>
      </c>
      <c r="B172" s="18" t="s">
        <v>273</v>
      </c>
      <c r="C172" s="16" t="s">
        <v>19</v>
      </c>
      <c r="D172" s="16">
        <v>1</v>
      </c>
      <c r="E172" s="20" t="s">
        <v>274</v>
      </c>
    </row>
    <row r="173" spans="1:5" ht="15" customHeight="1" x14ac:dyDescent="0.25">
      <c r="A173" s="29">
        <v>169</v>
      </c>
      <c r="B173" s="30" t="s">
        <v>275</v>
      </c>
      <c r="C173" s="31" t="s">
        <v>19</v>
      </c>
      <c r="D173" s="31">
        <v>1</v>
      </c>
      <c r="E173" s="32" t="s">
        <v>276</v>
      </c>
    </row>
    <row r="174" spans="1:5" ht="15" customHeight="1" x14ac:dyDescent="0.25">
      <c r="A174" s="29">
        <v>170</v>
      </c>
      <c r="B174" s="30" t="s">
        <v>277</v>
      </c>
      <c r="C174" s="31" t="s">
        <v>19</v>
      </c>
      <c r="D174" s="31">
        <v>1</v>
      </c>
      <c r="E174" s="32" t="s">
        <v>278</v>
      </c>
    </row>
    <row r="175" spans="1:5" ht="15" customHeight="1" x14ac:dyDescent="0.25">
      <c r="A175" s="19">
        <v>171</v>
      </c>
      <c r="B175" s="18" t="s">
        <v>279</v>
      </c>
      <c r="C175" s="16" t="s">
        <v>19</v>
      </c>
      <c r="D175" s="16">
        <v>1</v>
      </c>
      <c r="E175" s="20" t="s">
        <v>280</v>
      </c>
    </row>
    <row r="176" spans="1:5" ht="15" customHeight="1" x14ac:dyDescent="0.25">
      <c r="A176" s="19">
        <v>172</v>
      </c>
      <c r="B176" s="18" t="s">
        <v>281</v>
      </c>
      <c r="C176" s="16" t="s">
        <v>19</v>
      </c>
      <c r="D176" s="16">
        <v>1</v>
      </c>
      <c r="E176" s="20" t="s">
        <v>282</v>
      </c>
    </row>
    <row r="177" spans="1:5" ht="15" customHeight="1" x14ac:dyDescent="0.25">
      <c r="A177" s="19">
        <v>173</v>
      </c>
      <c r="B177" s="18" t="s">
        <v>283</v>
      </c>
      <c r="C177" s="16" t="s">
        <v>19</v>
      </c>
      <c r="D177" s="16">
        <v>1</v>
      </c>
      <c r="E177" s="20" t="s">
        <v>167</v>
      </c>
    </row>
    <row r="178" spans="1:5" ht="15" customHeight="1" x14ac:dyDescent="0.25">
      <c r="A178" s="29">
        <v>174</v>
      </c>
      <c r="B178" s="30" t="s">
        <v>284</v>
      </c>
      <c r="C178" s="31" t="s">
        <v>19</v>
      </c>
      <c r="D178" s="31">
        <v>1</v>
      </c>
      <c r="E178" s="32" t="s">
        <v>285</v>
      </c>
    </row>
    <row r="179" spans="1:5" ht="15" customHeight="1" x14ac:dyDescent="0.25">
      <c r="A179" s="19">
        <v>175</v>
      </c>
      <c r="B179" s="18" t="s">
        <v>286</v>
      </c>
      <c r="C179" s="16" t="s">
        <v>19</v>
      </c>
      <c r="D179" s="16">
        <v>1</v>
      </c>
      <c r="E179" s="20" t="s">
        <v>287</v>
      </c>
    </row>
    <row r="180" spans="1:5" ht="15" customHeight="1" x14ac:dyDescent="0.25">
      <c r="A180" s="19">
        <v>176</v>
      </c>
      <c r="B180" s="18" t="s">
        <v>288</v>
      </c>
      <c r="C180" s="16" t="s">
        <v>19</v>
      </c>
      <c r="D180" s="16">
        <v>1</v>
      </c>
      <c r="E180" s="20" t="s">
        <v>289</v>
      </c>
    </row>
    <row r="181" spans="1:5" ht="15" customHeight="1" x14ac:dyDescent="0.25">
      <c r="A181" s="19">
        <v>177</v>
      </c>
      <c r="B181" s="18" t="s">
        <v>290</v>
      </c>
      <c r="C181" s="16" t="s">
        <v>19</v>
      </c>
      <c r="D181" s="16">
        <v>1</v>
      </c>
      <c r="E181" s="20" t="s">
        <v>291</v>
      </c>
    </row>
    <row r="182" spans="1:5" ht="15" customHeight="1" x14ac:dyDescent="0.25">
      <c r="A182" s="19">
        <v>178</v>
      </c>
      <c r="B182" s="18" t="s">
        <v>292</v>
      </c>
      <c r="C182" s="16" t="s">
        <v>19</v>
      </c>
      <c r="D182" s="16">
        <v>1</v>
      </c>
      <c r="E182" s="20" t="s">
        <v>293</v>
      </c>
    </row>
    <row r="183" spans="1:5" ht="15" customHeight="1" x14ac:dyDescent="0.25">
      <c r="A183" s="19">
        <v>179</v>
      </c>
      <c r="B183" s="18" t="s">
        <v>294</v>
      </c>
      <c r="C183" s="16" t="s">
        <v>19</v>
      </c>
      <c r="D183" s="16">
        <v>1</v>
      </c>
      <c r="E183" s="20" t="s">
        <v>142</v>
      </c>
    </row>
    <row r="184" spans="1:5" ht="15" customHeight="1" x14ac:dyDescent="0.25">
      <c r="A184" s="19">
        <v>180</v>
      </c>
      <c r="B184" s="18" t="s">
        <v>295</v>
      </c>
      <c r="C184" s="16" t="s">
        <v>19</v>
      </c>
      <c r="D184" s="16">
        <v>1</v>
      </c>
      <c r="E184" s="20" t="s">
        <v>296</v>
      </c>
    </row>
    <row r="185" spans="1:5" ht="15" customHeight="1" x14ac:dyDescent="0.25">
      <c r="A185" s="19">
        <v>181</v>
      </c>
      <c r="B185" s="18" t="s">
        <v>297</v>
      </c>
      <c r="C185" s="16" t="s">
        <v>19</v>
      </c>
      <c r="D185" s="16">
        <v>1</v>
      </c>
      <c r="E185" s="20" t="s">
        <v>193</v>
      </c>
    </row>
    <row r="186" spans="1:5" ht="15" customHeight="1" x14ac:dyDescent="0.25">
      <c r="A186" s="19">
        <v>182</v>
      </c>
      <c r="B186" s="18" t="s">
        <v>298</v>
      </c>
      <c r="C186" s="16" t="s">
        <v>19</v>
      </c>
      <c r="D186" s="16">
        <v>1</v>
      </c>
      <c r="E186" s="20" t="s">
        <v>63</v>
      </c>
    </row>
    <row r="187" spans="1:5" ht="15" customHeight="1" x14ac:dyDescent="0.25">
      <c r="A187" s="29">
        <v>183</v>
      </c>
      <c r="B187" s="30" t="s">
        <v>299</v>
      </c>
      <c r="C187" s="31" t="s">
        <v>19</v>
      </c>
      <c r="D187" s="31">
        <v>1</v>
      </c>
      <c r="E187" s="32" t="s">
        <v>197</v>
      </c>
    </row>
    <row r="188" spans="1:5" ht="15" customHeight="1" x14ac:dyDescent="0.25">
      <c r="A188" s="19">
        <v>184</v>
      </c>
      <c r="B188" s="18" t="s">
        <v>300</v>
      </c>
      <c r="C188" s="16" t="s">
        <v>19</v>
      </c>
      <c r="D188" s="141" t="s">
        <v>301</v>
      </c>
      <c r="E188" s="142"/>
    </row>
    <row r="189" spans="1:5" ht="15" customHeight="1" x14ac:dyDescent="0.25">
      <c r="A189" s="19">
        <v>185</v>
      </c>
      <c r="B189" s="18" t="s">
        <v>302</v>
      </c>
      <c r="C189" s="16" t="s">
        <v>19</v>
      </c>
      <c r="D189" s="16">
        <v>1</v>
      </c>
      <c r="E189" s="20" t="s">
        <v>59</v>
      </c>
    </row>
    <row r="190" spans="1:5" ht="15" customHeight="1" x14ac:dyDescent="0.25">
      <c r="A190" s="19">
        <v>186</v>
      </c>
      <c r="B190" s="18" t="s">
        <v>303</v>
      </c>
      <c r="C190" s="16" t="s">
        <v>19</v>
      </c>
      <c r="D190" s="16">
        <v>1</v>
      </c>
      <c r="E190" s="20" t="s">
        <v>193</v>
      </c>
    </row>
    <row r="191" spans="1:5" ht="15" customHeight="1" x14ac:dyDescent="0.25">
      <c r="A191" s="19">
        <v>187</v>
      </c>
      <c r="B191" s="18" t="s">
        <v>304</v>
      </c>
      <c r="C191" s="16" t="s">
        <v>19</v>
      </c>
      <c r="D191" s="16">
        <v>1</v>
      </c>
      <c r="E191" s="20" t="s">
        <v>142</v>
      </c>
    </row>
    <row r="192" spans="1:5" ht="15" customHeight="1" x14ac:dyDescent="0.25">
      <c r="A192" s="19">
        <v>188</v>
      </c>
      <c r="B192" s="18" t="s">
        <v>305</v>
      </c>
      <c r="C192" s="16" t="s">
        <v>19</v>
      </c>
      <c r="D192" s="16">
        <v>1</v>
      </c>
      <c r="E192" s="20" t="s">
        <v>306</v>
      </c>
    </row>
    <row r="193" spans="1:5" ht="15" customHeight="1" x14ac:dyDescent="0.25">
      <c r="A193" s="19">
        <v>189</v>
      </c>
      <c r="B193" s="18" t="s">
        <v>307</v>
      </c>
      <c r="C193" s="16" t="s">
        <v>19</v>
      </c>
      <c r="D193" s="16">
        <v>1</v>
      </c>
      <c r="E193" s="20" t="s">
        <v>195</v>
      </c>
    </row>
    <row r="194" spans="1:5" ht="15" customHeight="1" x14ac:dyDescent="0.25">
      <c r="A194" s="19">
        <v>190</v>
      </c>
      <c r="B194" s="18" t="s">
        <v>308</v>
      </c>
      <c r="C194" s="16" t="s">
        <v>19</v>
      </c>
      <c r="D194" s="16">
        <v>1</v>
      </c>
      <c r="E194" s="20" t="s">
        <v>195</v>
      </c>
    </row>
    <row r="195" spans="1:5" ht="15" customHeight="1" x14ac:dyDescent="0.25">
      <c r="A195" s="19">
        <v>191</v>
      </c>
      <c r="B195" s="18" t="s">
        <v>309</v>
      </c>
      <c r="C195" s="16" t="s">
        <v>19</v>
      </c>
      <c r="D195" s="16">
        <v>1</v>
      </c>
      <c r="E195" s="20" t="s">
        <v>230</v>
      </c>
    </row>
    <row r="196" spans="1:5" ht="15" customHeight="1" x14ac:dyDescent="0.25">
      <c r="A196" s="19">
        <v>192</v>
      </c>
      <c r="B196" s="18" t="s">
        <v>310</v>
      </c>
      <c r="C196" s="16" t="s">
        <v>19</v>
      </c>
      <c r="D196" s="16">
        <v>1</v>
      </c>
      <c r="E196" s="20" t="s">
        <v>235</v>
      </c>
    </row>
    <row r="197" spans="1:5" ht="15" customHeight="1" x14ac:dyDescent="0.25">
      <c r="A197" s="19">
        <v>193</v>
      </c>
      <c r="B197" s="18" t="s">
        <v>311</v>
      </c>
      <c r="C197" s="16" t="s">
        <v>19</v>
      </c>
      <c r="D197" s="16">
        <v>1</v>
      </c>
      <c r="E197" s="21">
        <v>0.4</v>
      </c>
    </row>
    <row r="198" spans="1:5" ht="15" customHeight="1" x14ac:dyDescent="0.25">
      <c r="A198" s="19">
        <v>194</v>
      </c>
      <c r="B198" s="18" t="s">
        <v>312</v>
      </c>
      <c r="C198" s="16" t="s">
        <v>19</v>
      </c>
      <c r="D198" s="16">
        <v>1</v>
      </c>
      <c r="E198" s="20" t="s">
        <v>150</v>
      </c>
    </row>
    <row r="199" spans="1:5" ht="15" customHeight="1" x14ac:dyDescent="0.25">
      <c r="A199" s="19">
        <v>195</v>
      </c>
      <c r="B199" s="18" t="s">
        <v>313</v>
      </c>
      <c r="C199" s="16" t="s">
        <v>19</v>
      </c>
      <c r="D199" s="16">
        <v>1</v>
      </c>
      <c r="E199" s="20" t="s">
        <v>254</v>
      </c>
    </row>
    <row r="200" spans="1:5" ht="15" customHeight="1" x14ac:dyDescent="0.25">
      <c r="A200" s="19">
        <v>196</v>
      </c>
      <c r="B200" s="18" t="s">
        <v>314</v>
      </c>
      <c r="C200" s="16" t="s">
        <v>19</v>
      </c>
      <c r="D200" s="16">
        <v>1</v>
      </c>
      <c r="E200" s="20" t="s">
        <v>315</v>
      </c>
    </row>
    <row r="201" spans="1:5" ht="15" customHeight="1" x14ac:dyDescent="0.25">
      <c r="A201" s="19">
        <v>197</v>
      </c>
      <c r="B201" s="18" t="s">
        <v>316</v>
      </c>
      <c r="C201" s="16" t="s">
        <v>19</v>
      </c>
      <c r="D201" s="16">
        <v>1</v>
      </c>
      <c r="E201" s="20" t="s">
        <v>144</v>
      </c>
    </row>
    <row r="202" spans="1:5" ht="15" customHeight="1" x14ac:dyDescent="0.25">
      <c r="A202" s="19">
        <v>198</v>
      </c>
      <c r="B202" s="18" t="s">
        <v>317</v>
      </c>
      <c r="C202" s="16" t="s">
        <v>19</v>
      </c>
      <c r="D202" s="16">
        <v>1</v>
      </c>
      <c r="E202" s="20" t="s">
        <v>146</v>
      </c>
    </row>
    <row r="203" spans="1:5" ht="15" customHeight="1" x14ac:dyDescent="0.25">
      <c r="A203" s="19">
        <v>199</v>
      </c>
      <c r="B203" s="18" t="s">
        <v>318</v>
      </c>
      <c r="C203" s="16" t="s">
        <v>19</v>
      </c>
      <c r="D203" s="16">
        <v>1</v>
      </c>
      <c r="E203" s="20" t="s">
        <v>228</v>
      </c>
    </row>
    <row r="204" spans="1:5" ht="15" customHeight="1" x14ac:dyDescent="0.25">
      <c r="A204" s="19">
        <v>200</v>
      </c>
      <c r="B204" s="18" t="s">
        <v>319</v>
      </c>
      <c r="C204" s="16" t="s">
        <v>19</v>
      </c>
      <c r="D204" s="16">
        <v>1</v>
      </c>
      <c r="E204" s="20" t="s">
        <v>320</v>
      </c>
    </row>
    <row r="205" spans="1:5" ht="15" customHeight="1" x14ac:dyDescent="0.25">
      <c r="A205" s="19">
        <v>201</v>
      </c>
      <c r="B205" s="18" t="s">
        <v>549</v>
      </c>
      <c r="C205" s="16" t="s">
        <v>19</v>
      </c>
      <c r="D205" s="16">
        <v>1</v>
      </c>
      <c r="E205" s="20" t="s">
        <v>315</v>
      </c>
    </row>
    <row r="206" spans="1:5" x14ac:dyDescent="0.25">
      <c r="A206" s="19">
        <v>202</v>
      </c>
      <c r="B206" s="18" t="s">
        <v>321</v>
      </c>
      <c r="C206" s="16" t="s">
        <v>322</v>
      </c>
      <c r="D206" s="16">
        <v>1</v>
      </c>
      <c r="E206" s="20" t="s">
        <v>193</v>
      </c>
    </row>
    <row r="207" spans="1:5" x14ac:dyDescent="0.25">
      <c r="A207" s="19">
        <v>203</v>
      </c>
      <c r="B207" s="18" t="s">
        <v>323</v>
      </c>
      <c r="C207" s="16" t="s">
        <v>322</v>
      </c>
      <c r="D207" s="16">
        <v>1</v>
      </c>
      <c r="E207" s="20" t="s">
        <v>67</v>
      </c>
    </row>
    <row r="208" spans="1:5" x14ac:dyDescent="0.25">
      <c r="A208" s="19">
        <v>204</v>
      </c>
      <c r="B208" s="18" t="s">
        <v>324</v>
      </c>
      <c r="C208" s="16" t="s">
        <v>322</v>
      </c>
      <c r="D208" s="16">
        <v>1</v>
      </c>
      <c r="E208" s="20" t="s">
        <v>96</v>
      </c>
    </row>
    <row r="209" spans="1:5" x14ac:dyDescent="0.25">
      <c r="A209" s="19">
        <v>205</v>
      </c>
      <c r="B209" s="18" t="s">
        <v>325</v>
      </c>
      <c r="C209" s="16" t="s">
        <v>322</v>
      </c>
      <c r="D209" s="16">
        <v>1</v>
      </c>
      <c r="E209" s="20" t="s">
        <v>51</v>
      </c>
    </row>
    <row r="210" spans="1:5" x14ac:dyDescent="0.25">
      <c r="A210" s="19">
        <v>206</v>
      </c>
      <c r="B210" s="18" t="s">
        <v>326</v>
      </c>
      <c r="C210" s="16" t="s">
        <v>322</v>
      </c>
      <c r="D210" s="16">
        <v>1</v>
      </c>
      <c r="E210" s="20" t="s">
        <v>327</v>
      </c>
    </row>
    <row r="211" spans="1:5" x14ac:dyDescent="0.25">
      <c r="A211" s="19">
        <v>207</v>
      </c>
      <c r="B211" s="18" t="s">
        <v>328</v>
      </c>
      <c r="C211" s="16" t="s">
        <v>322</v>
      </c>
      <c r="D211" s="16">
        <v>1</v>
      </c>
      <c r="E211" s="20" t="s">
        <v>41</v>
      </c>
    </row>
    <row r="212" spans="1:5" x14ac:dyDescent="0.25">
      <c r="A212" s="19">
        <v>208</v>
      </c>
      <c r="B212" s="18" t="s">
        <v>329</v>
      </c>
      <c r="C212" s="16" t="s">
        <v>322</v>
      </c>
      <c r="D212" s="16">
        <v>1</v>
      </c>
      <c r="E212" s="20" t="s">
        <v>330</v>
      </c>
    </row>
    <row r="213" spans="1:5" x14ac:dyDescent="0.25">
      <c r="A213" s="19">
        <v>209</v>
      </c>
      <c r="B213" s="18" t="s">
        <v>331</v>
      </c>
      <c r="C213" s="16" t="s">
        <v>322</v>
      </c>
      <c r="D213" s="16">
        <v>1</v>
      </c>
      <c r="E213" s="20" t="s">
        <v>75</v>
      </c>
    </row>
    <row r="214" spans="1:5" x14ac:dyDescent="0.25">
      <c r="A214" s="19">
        <v>210</v>
      </c>
      <c r="B214" s="18" t="s">
        <v>332</v>
      </c>
      <c r="C214" s="16" t="s">
        <v>322</v>
      </c>
      <c r="D214" s="16">
        <v>1</v>
      </c>
      <c r="E214" s="20" t="s">
        <v>333</v>
      </c>
    </row>
    <row r="215" spans="1:5" x14ac:dyDescent="0.25">
      <c r="A215" s="19">
        <v>211</v>
      </c>
      <c r="B215" s="18" t="s">
        <v>334</v>
      </c>
      <c r="C215" s="16" t="s">
        <v>322</v>
      </c>
      <c r="D215" s="16">
        <v>1</v>
      </c>
      <c r="E215" s="20" t="s">
        <v>96</v>
      </c>
    </row>
    <row r="216" spans="1:5" x14ac:dyDescent="0.25">
      <c r="A216" s="19">
        <v>212</v>
      </c>
      <c r="B216" s="18" t="s">
        <v>335</v>
      </c>
      <c r="C216" s="16" t="s">
        <v>322</v>
      </c>
      <c r="D216" s="16">
        <v>1</v>
      </c>
      <c r="E216" s="20" t="s">
        <v>158</v>
      </c>
    </row>
    <row r="217" spans="1:5" x14ac:dyDescent="0.25">
      <c r="A217" s="19">
        <v>213</v>
      </c>
      <c r="B217" s="18" t="s">
        <v>336</v>
      </c>
      <c r="C217" s="16" t="s">
        <v>322</v>
      </c>
      <c r="D217" s="16">
        <v>1</v>
      </c>
      <c r="E217" s="20" t="s">
        <v>337</v>
      </c>
    </row>
    <row r="218" spans="1:5" x14ac:dyDescent="0.25">
      <c r="A218" s="19">
        <v>214</v>
      </c>
      <c r="B218" s="18" t="s">
        <v>338</v>
      </c>
      <c r="C218" s="16" t="s">
        <v>322</v>
      </c>
      <c r="D218" s="16">
        <v>1</v>
      </c>
      <c r="E218" s="20" t="s">
        <v>339</v>
      </c>
    </row>
    <row r="219" spans="1:5" x14ac:dyDescent="0.25">
      <c r="A219" s="19">
        <v>215</v>
      </c>
      <c r="B219" s="18" t="s">
        <v>340</v>
      </c>
      <c r="C219" s="16" t="s">
        <v>322</v>
      </c>
      <c r="D219" s="16">
        <v>1</v>
      </c>
      <c r="E219" s="20" t="s">
        <v>197</v>
      </c>
    </row>
    <row r="220" spans="1:5" x14ac:dyDescent="0.25">
      <c r="A220" s="19">
        <v>216</v>
      </c>
      <c r="B220" s="18" t="s">
        <v>341</v>
      </c>
      <c r="C220" s="16" t="s">
        <v>322</v>
      </c>
      <c r="D220" s="16">
        <v>1</v>
      </c>
      <c r="E220" s="20" t="s">
        <v>142</v>
      </c>
    </row>
    <row r="221" spans="1:5" x14ac:dyDescent="0.25">
      <c r="A221" s="19">
        <v>217</v>
      </c>
      <c r="B221" s="18" t="s">
        <v>342</v>
      </c>
      <c r="C221" s="16" t="s">
        <v>322</v>
      </c>
      <c r="D221" s="16">
        <v>1</v>
      </c>
      <c r="E221" s="20" t="s">
        <v>343</v>
      </c>
    </row>
    <row r="222" spans="1:5" x14ac:dyDescent="0.25">
      <c r="A222" s="19">
        <v>218</v>
      </c>
      <c r="B222" s="18" t="s">
        <v>344</v>
      </c>
      <c r="C222" s="16" t="s">
        <v>322</v>
      </c>
      <c r="D222" s="16">
        <v>1</v>
      </c>
      <c r="E222" s="20" t="s">
        <v>345</v>
      </c>
    </row>
    <row r="223" spans="1:5" x14ac:dyDescent="0.25">
      <c r="A223" s="19">
        <v>219</v>
      </c>
      <c r="B223" s="18" t="s">
        <v>346</v>
      </c>
      <c r="C223" s="16" t="s">
        <v>19</v>
      </c>
      <c r="D223" s="16">
        <v>1</v>
      </c>
      <c r="E223" s="20" t="s">
        <v>47</v>
      </c>
    </row>
    <row r="224" spans="1:5" x14ac:dyDescent="0.25">
      <c r="A224" s="19">
        <v>220</v>
      </c>
      <c r="B224" s="18" t="s">
        <v>347</v>
      </c>
      <c r="C224" s="16" t="s">
        <v>19</v>
      </c>
      <c r="D224" s="16">
        <v>1</v>
      </c>
      <c r="E224" s="20" t="s">
        <v>127</v>
      </c>
    </row>
    <row r="225" spans="1:5" x14ac:dyDescent="0.25">
      <c r="A225" s="19">
        <v>221</v>
      </c>
      <c r="B225" s="18" t="s">
        <v>348</v>
      </c>
      <c r="C225" s="16" t="s">
        <v>19</v>
      </c>
      <c r="D225" s="16">
        <v>1</v>
      </c>
      <c r="E225" s="20" t="s">
        <v>51</v>
      </c>
    </row>
    <row r="226" spans="1:5" x14ac:dyDescent="0.25">
      <c r="A226" s="19">
        <v>222</v>
      </c>
      <c r="B226" s="18" t="s">
        <v>349</v>
      </c>
      <c r="C226" s="16" t="s">
        <v>19</v>
      </c>
      <c r="D226" s="16">
        <v>1</v>
      </c>
      <c r="E226" s="20" t="s">
        <v>350</v>
      </c>
    </row>
    <row r="227" spans="1:5" x14ac:dyDescent="0.25">
      <c r="A227" s="19">
        <v>223</v>
      </c>
      <c r="B227" s="18" t="s">
        <v>351</v>
      </c>
      <c r="C227" s="16" t="s">
        <v>19</v>
      </c>
      <c r="D227" s="16">
        <v>1</v>
      </c>
      <c r="E227" s="20" t="s">
        <v>59</v>
      </c>
    </row>
    <row r="228" spans="1:5" x14ac:dyDescent="0.25">
      <c r="A228" s="19">
        <v>224</v>
      </c>
      <c r="B228" s="18" t="s">
        <v>352</v>
      </c>
      <c r="C228" s="16" t="s">
        <v>19</v>
      </c>
      <c r="D228" s="16">
        <v>1</v>
      </c>
      <c r="E228" s="20" t="s">
        <v>278</v>
      </c>
    </row>
    <row r="229" spans="1:5" x14ac:dyDescent="0.25">
      <c r="A229" s="19">
        <v>225</v>
      </c>
      <c r="B229" s="18" t="s">
        <v>353</v>
      </c>
      <c r="C229" s="16" t="s">
        <v>19</v>
      </c>
      <c r="D229" s="16">
        <v>1</v>
      </c>
      <c r="E229" s="20" t="s">
        <v>67</v>
      </c>
    </row>
    <row r="230" spans="1:5" x14ac:dyDescent="0.25">
      <c r="A230" s="19">
        <v>226</v>
      </c>
      <c r="B230" s="18" t="s">
        <v>354</v>
      </c>
      <c r="C230" s="16" t="s">
        <v>19</v>
      </c>
      <c r="D230" s="16">
        <v>1</v>
      </c>
      <c r="E230" s="20" t="s">
        <v>49</v>
      </c>
    </row>
    <row r="231" spans="1:5" x14ac:dyDescent="0.25">
      <c r="A231" s="19">
        <v>227</v>
      </c>
      <c r="B231" s="18" t="s">
        <v>355</v>
      </c>
      <c r="C231" s="16" t="s">
        <v>19</v>
      </c>
      <c r="D231" s="16">
        <v>1</v>
      </c>
      <c r="E231" s="20" t="s">
        <v>47</v>
      </c>
    </row>
    <row r="232" spans="1:5" x14ac:dyDescent="0.25">
      <c r="A232" s="19">
        <v>228</v>
      </c>
      <c r="B232" s="18" t="s">
        <v>356</v>
      </c>
      <c r="C232" s="16" t="s">
        <v>322</v>
      </c>
      <c r="D232" s="16">
        <v>1</v>
      </c>
      <c r="E232" s="20" t="s">
        <v>98</v>
      </c>
    </row>
    <row r="233" spans="1:5" x14ac:dyDescent="0.25">
      <c r="A233" s="19">
        <v>229</v>
      </c>
      <c r="B233" s="18" t="s">
        <v>357</v>
      </c>
      <c r="C233" s="16" t="s">
        <v>322</v>
      </c>
      <c r="D233" s="16">
        <v>1</v>
      </c>
      <c r="E233" s="20" t="s">
        <v>39</v>
      </c>
    </row>
    <row r="234" spans="1:5" x14ac:dyDescent="0.25">
      <c r="A234" s="19">
        <v>230</v>
      </c>
      <c r="B234" s="18" t="s">
        <v>358</v>
      </c>
      <c r="C234" s="16" t="s">
        <v>322</v>
      </c>
      <c r="D234" s="16">
        <v>1</v>
      </c>
      <c r="E234" s="20" t="s">
        <v>359</v>
      </c>
    </row>
    <row r="235" spans="1:5" x14ac:dyDescent="0.25">
      <c r="A235" s="19">
        <v>231</v>
      </c>
      <c r="B235" s="18" t="s">
        <v>360</v>
      </c>
      <c r="C235" s="16" t="s">
        <v>322</v>
      </c>
      <c r="D235" s="16">
        <v>1</v>
      </c>
      <c r="E235" s="20" t="s">
        <v>43</v>
      </c>
    </row>
    <row r="236" spans="1:5" x14ac:dyDescent="0.25">
      <c r="A236" s="19">
        <v>232</v>
      </c>
      <c r="B236" s="18" t="s">
        <v>361</v>
      </c>
      <c r="C236" s="16" t="s">
        <v>322</v>
      </c>
      <c r="D236" s="16">
        <v>1</v>
      </c>
      <c r="E236" s="20" t="s">
        <v>47</v>
      </c>
    </row>
    <row r="237" spans="1:5" x14ac:dyDescent="0.25">
      <c r="A237" s="19">
        <v>234</v>
      </c>
      <c r="B237" s="18" t="s">
        <v>362</v>
      </c>
      <c r="C237" s="16" t="s">
        <v>322</v>
      </c>
      <c r="D237" s="16">
        <v>1</v>
      </c>
      <c r="E237" s="20" t="s">
        <v>127</v>
      </c>
    </row>
    <row r="238" spans="1:5" x14ac:dyDescent="0.25">
      <c r="A238" s="19">
        <v>235</v>
      </c>
      <c r="B238" s="18" t="s">
        <v>363</v>
      </c>
      <c r="C238" s="16" t="s">
        <v>322</v>
      </c>
      <c r="D238" s="16">
        <v>1</v>
      </c>
      <c r="E238" s="20" t="s">
        <v>350</v>
      </c>
    </row>
    <row r="239" spans="1:5" x14ac:dyDescent="0.25">
      <c r="A239" s="19">
        <v>236</v>
      </c>
      <c r="B239" s="18" t="s">
        <v>364</v>
      </c>
      <c r="C239" s="16" t="s">
        <v>322</v>
      </c>
      <c r="D239" s="16">
        <v>1</v>
      </c>
      <c r="E239" s="20" t="s">
        <v>276</v>
      </c>
    </row>
    <row r="240" spans="1:5" x14ac:dyDescent="0.25">
      <c r="A240" s="19">
        <v>237</v>
      </c>
      <c r="B240" s="18" t="s">
        <v>365</v>
      </c>
      <c r="C240" s="16" t="s">
        <v>19</v>
      </c>
      <c r="D240" s="16">
        <v>1</v>
      </c>
      <c r="E240" s="20" t="s">
        <v>59</v>
      </c>
    </row>
    <row r="241" spans="1:5" x14ac:dyDescent="0.25">
      <c r="A241" s="19">
        <v>238</v>
      </c>
      <c r="B241" s="18" t="s">
        <v>366</v>
      </c>
      <c r="C241" s="16" t="s">
        <v>19</v>
      </c>
      <c r="D241" s="16">
        <v>1</v>
      </c>
      <c r="E241" s="20" t="s">
        <v>167</v>
      </c>
    </row>
    <row r="242" spans="1:5" x14ac:dyDescent="0.25">
      <c r="A242" s="19">
        <v>239</v>
      </c>
      <c r="B242" s="18" t="s">
        <v>367</v>
      </c>
      <c r="C242" s="16" t="s">
        <v>19</v>
      </c>
      <c r="D242" s="16">
        <v>1</v>
      </c>
      <c r="E242" s="20" t="s">
        <v>293</v>
      </c>
    </row>
    <row r="243" spans="1:5" x14ac:dyDescent="0.25">
      <c r="A243" s="19">
        <v>240</v>
      </c>
      <c r="B243" s="18" t="s">
        <v>368</v>
      </c>
      <c r="C243" s="16" t="s">
        <v>19</v>
      </c>
      <c r="D243" s="16">
        <v>1</v>
      </c>
      <c r="E243" s="20" t="s">
        <v>160</v>
      </c>
    </row>
    <row r="244" spans="1:5" x14ac:dyDescent="0.25">
      <c r="A244" s="19">
        <v>241</v>
      </c>
      <c r="B244" s="18" t="s">
        <v>369</v>
      </c>
      <c r="C244" s="16" t="s">
        <v>19</v>
      </c>
      <c r="D244" s="16">
        <v>1</v>
      </c>
      <c r="E244" s="20" t="s">
        <v>49</v>
      </c>
    </row>
    <row r="245" spans="1:5" x14ac:dyDescent="0.25">
      <c r="A245" s="19">
        <v>242</v>
      </c>
      <c r="B245" s="18" t="s">
        <v>370</v>
      </c>
      <c r="C245" s="16" t="s">
        <v>19</v>
      </c>
      <c r="D245" s="16">
        <v>1</v>
      </c>
      <c r="E245" s="20" t="s">
        <v>43</v>
      </c>
    </row>
    <row r="246" spans="1:5" x14ac:dyDescent="0.25">
      <c r="A246" s="19">
        <v>243</v>
      </c>
      <c r="B246" s="18" t="s">
        <v>371</v>
      </c>
      <c r="C246" s="16" t="s">
        <v>19</v>
      </c>
      <c r="D246" s="16">
        <v>1</v>
      </c>
      <c r="E246" s="20" t="s">
        <v>43</v>
      </c>
    </row>
    <row r="247" spans="1:5" x14ac:dyDescent="0.25">
      <c r="A247" s="19">
        <v>244</v>
      </c>
      <c r="B247" s="18" t="s">
        <v>372</v>
      </c>
      <c r="C247" s="16" t="s">
        <v>19</v>
      </c>
      <c r="D247" s="16">
        <v>1</v>
      </c>
      <c r="E247" s="20" t="s">
        <v>144</v>
      </c>
    </row>
    <row r="248" spans="1:5" x14ac:dyDescent="0.25">
      <c r="A248" s="19">
        <v>245</v>
      </c>
      <c r="B248" s="18" t="s">
        <v>373</v>
      </c>
      <c r="C248" s="16" t="s">
        <v>19</v>
      </c>
      <c r="D248" s="16">
        <v>1</v>
      </c>
      <c r="E248" s="20" t="s">
        <v>230</v>
      </c>
    </row>
    <row r="249" spans="1:5" x14ac:dyDescent="0.25">
      <c r="A249" s="19">
        <v>246</v>
      </c>
      <c r="B249" s="18" t="s">
        <v>374</v>
      </c>
      <c r="C249" s="16" t="s">
        <v>19</v>
      </c>
      <c r="D249" s="16">
        <v>1</v>
      </c>
      <c r="E249" s="20" t="s">
        <v>146</v>
      </c>
    </row>
    <row r="250" spans="1:5" ht="13.5" customHeight="1" x14ac:dyDescent="0.25">
      <c r="A250" s="19">
        <v>247</v>
      </c>
      <c r="B250" s="18" t="s">
        <v>375</v>
      </c>
      <c r="C250" s="16" t="s">
        <v>19</v>
      </c>
      <c r="D250" s="16">
        <v>1</v>
      </c>
      <c r="E250" s="20" t="s">
        <v>228</v>
      </c>
    </row>
    <row r="251" spans="1:5" ht="13.5" customHeight="1" x14ac:dyDescent="0.25">
      <c r="A251" s="19">
        <v>248</v>
      </c>
      <c r="B251" s="18" t="s">
        <v>376</v>
      </c>
      <c r="C251" s="16" t="s">
        <v>19</v>
      </c>
      <c r="D251" s="16">
        <v>1</v>
      </c>
      <c r="E251" s="20" t="s">
        <v>152</v>
      </c>
    </row>
    <row r="252" spans="1:5" ht="13.5" customHeight="1" x14ac:dyDescent="0.25">
      <c r="A252" s="19">
        <v>249</v>
      </c>
      <c r="B252" s="18" t="s">
        <v>377</v>
      </c>
      <c r="C252" s="16" t="s">
        <v>19</v>
      </c>
      <c r="D252" s="16">
        <v>1</v>
      </c>
      <c r="E252" s="20" t="s">
        <v>320</v>
      </c>
    </row>
    <row r="253" spans="1:5" ht="13.5" customHeight="1" x14ac:dyDescent="0.25">
      <c r="A253" s="19">
        <v>250</v>
      </c>
      <c r="B253" s="18" t="s">
        <v>378</v>
      </c>
      <c r="C253" s="16" t="s">
        <v>19</v>
      </c>
      <c r="D253" s="16">
        <v>1</v>
      </c>
      <c r="E253" s="20" t="s">
        <v>177</v>
      </c>
    </row>
    <row r="254" spans="1:5" ht="13.5" customHeight="1" x14ac:dyDescent="0.25">
      <c r="A254" s="19">
        <v>251</v>
      </c>
      <c r="B254" s="18" t="s">
        <v>379</v>
      </c>
      <c r="C254" s="16" t="s">
        <v>19</v>
      </c>
      <c r="D254" s="16">
        <v>1</v>
      </c>
      <c r="E254" s="20" t="s">
        <v>380</v>
      </c>
    </row>
    <row r="255" spans="1:5" ht="13.5" customHeight="1" x14ac:dyDescent="0.25">
      <c r="A255" s="19">
        <v>252</v>
      </c>
      <c r="B255" s="18" t="s">
        <v>381</v>
      </c>
      <c r="C255" s="16" t="s">
        <v>19</v>
      </c>
      <c r="D255" s="16">
        <v>1</v>
      </c>
      <c r="E255" s="20" t="s">
        <v>315</v>
      </c>
    </row>
    <row r="256" spans="1:5" ht="13.5" customHeight="1" x14ac:dyDescent="0.25">
      <c r="A256" s="19">
        <v>253</v>
      </c>
      <c r="B256" s="18" t="s">
        <v>382</v>
      </c>
      <c r="C256" s="16" t="s">
        <v>19</v>
      </c>
      <c r="D256" s="16">
        <v>1</v>
      </c>
      <c r="E256" s="20" t="s">
        <v>250</v>
      </c>
    </row>
    <row r="257" spans="1:5" ht="13.5" customHeight="1" x14ac:dyDescent="0.25">
      <c r="A257" s="19">
        <v>254</v>
      </c>
      <c r="B257" s="18" t="s">
        <v>383</v>
      </c>
      <c r="C257" s="16" t="s">
        <v>19</v>
      </c>
      <c r="D257" s="16">
        <v>1</v>
      </c>
      <c r="E257" s="20" t="s">
        <v>202</v>
      </c>
    </row>
    <row r="258" spans="1:5" ht="13.5" customHeight="1" x14ac:dyDescent="0.25">
      <c r="A258" s="19">
        <v>255</v>
      </c>
      <c r="B258" s="18" t="s">
        <v>384</v>
      </c>
      <c r="C258" s="16" t="s">
        <v>19</v>
      </c>
      <c r="D258" s="16">
        <v>1</v>
      </c>
      <c r="E258" s="20" t="s">
        <v>287</v>
      </c>
    </row>
    <row r="259" spans="1:5" ht="13.5" customHeight="1" x14ac:dyDescent="0.25">
      <c r="A259" s="19">
        <v>256</v>
      </c>
      <c r="B259" s="18" t="s">
        <v>385</v>
      </c>
      <c r="C259" s="16" t="s">
        <v>19</v>
      </c>
      <c r="D259" s="16">
        <v>1</v>
      </c>
      <c r="E259" s="20" t="s">
        <v>230</v>
      </c>
    </row>
    <row r="260" spans="1:5" ht="13.5" customHeight="1" x14ac:dyDescent="0.25">
      <c r="A260" s="19">
        <v>257</v>
      </c>
      <c r="B260" s="18" t="s">
        <v>386</v>
      </c>
      <c r="C260" s="16" t="s">
        <v>19</v>
      </c>
      <c r="D260" s="16">
        <v>1</v>
      </c>
      <c r="E260" s="20" t="s">
        <v>387</v>
      </c>
    </row>
    <row r="261" spans="1:5" ht="13.5" customHeight="1" x14ac:dyDescent="0.25">
      <c r="A261" s="19">
        <v>258</v>
      </c>
      <c r="B261" s="18" t="s">
        <v>388</v>
      </c>
      <c r="C261" s="16" t="s">
        <v>19</v>
      </c>
      <c r="D261" s="141" t="s">
        <v>389</v>
      </c>
      <c r="E261" s="142"/>
    </row>
    <row r="262" spans="1:5" ht="14.25" customHeight="1" x14ac:dyDescent="0.25">
      <c r="A262" s="19">
        <v>259</v>
      </c>
      <c r="B262" s="18" t="s">
        <v>390</v>
      </c>
      <c r="C262" s="16" t="s">
        <v>19</v>
      </c>
      <c r="D262" s="16">
        <v>1</v>
      </c>
      <c r="E262" s="20" t="s">
        <v>146</v>
      </c>
    </row>
    <row r="263" spans="1:5" ht="14.25" customHeight="1" x14ac:dyDescent="0.25">
      <c r="A263" s="19">
        <v>260</v>
      </c>
      <c r="B263" s="18" t="s">
        <v>391</v>
      </c>
      <c r="C263" s="16" t="s">
        <v>19</v>
      </c>
      <c r="D263" s="16">
        <v>1</v>
      </c>
      <c r="E263" s="20" t="s">
        <v>148</v>
      </c>
    </row>
    <row r="264" spans="1:5" ht="14.25" customHeight="1" x14ac:dyDescent="0.25">
      <c r="A264" s="19">
        <v>261</v>
      </c>
      <c r="B264" s="18" t="s">
        <v>392</v>
      </c>
      <c r="C264" s="16" t="s">
        <v>19</v>
      </c>
      <c r="D264" s="16">
        <v>1</v>
      </c>
      <c r="E264" s="20" t="s">
        <v>240</v>
      </c>
    </row>
    <row r="265" spans="1:5" ht="14.25" customHeight="1" x14ac:dyDescent="0.25">
      <c r="A265" s="19">
        <v>262</v>
      </c>
      <c r="B265" s="18" t="s">
        <v>393</v>
      </c>
      <c r="C265" s="16" t="s">
        <v>19</v>
      </c>
      <c r="D265" s="16">
        <v>1</v>
      </c>
      <c r="E265" s="20" t="s">
        <v>230</v>
      </c>
    </row>
    <row r="266" spans="1:5" ht="14.25" customHeight="1" x14ac:dyDescent="0.25">
      <c r="A266" s="19">
        <v>263</v>
      </c>
      <c r="B266" s="18" t="s">
        <v>394</v>
      </c>
      <c r="C266" s="16" t="s">
        <v>19</v>
      </c>
      <c r="D266" s="16">
        <v>1</v>
      </c>
      <c r="E266" s="20" t="s">
        <v>395</v>
      </c>
    </row>
    <row r="267" spans="1:5" ht="14.25" customHeight="1" x14ac:dyDescent="0.25">
      <c r="A267" s="19">
        <v>264</v>
      </c>
      <c r="B267" s="18" t="s">
        <v>396</v>
      </c>
      <c r="C267" s="16" t="s">
        <v>19</v>
      </c>
      <c r="D267" s="16">
        <v>1</v>
      </c>
      <c r="E267" s="20" t="s">
        <v>144</v>
      </c>
    </row>
    <row r="268" spans="1:5" ht="14.25" customHeight="1" x14ac:dyDescent="0.25">
      <c r="A268" s="19">
        <v>265</v>
      </c>
      <c r="B268" s="18" t="s">
        <v>397</v>
      </c>
      <c r="C268" s="16" t="s">
        <v>19</v>
      </c>
      <c r="D268" s="16">
        <v>1</v>
      </c>
      <c r="E268" s="20" t="s">
        <v>232</v>
      </c>
    </row>
    <row r="269" spans="1:5" ht="14.25" customHeight="1" x14ac:dyDescent="0.25">
      <c r="A269" s="19">
        <v>266</v>
      </c>
      <c r="B269" s="18" t="s">
        <v>398</v>
      </c>
      <c r="C269" s="16" t="s">
        <v>19</v>
      </c>
      <c r="D269" s="16">
        <v>1</v>
      </c>
      <c r="E269" s="20" t="s">
        <v>258</v>
      </c>
    </row>
    <row r="270" spans="1:5" ht="14.25" customHeight="1" x14ac:dyDescent="0.25">
      <c r="A270" s="19">
        <v>267</v>
      </c>
      <c r="B270" s="18" t="s">
        <v>399</v>
      </c>
      <c r="C270" s="16" t="s">
        <v>36</v>
      </c>
      <c r="D270" s="16">
        <v>1</v>
      </c>
      <c r="E270" s="20" t="s">
        <v>73</v>
      </c>
    </row>
    <row r="271" spans="1:5" ht="14.25" customHeight="1" x14ac:dyDescent="0.25">
      <c r="A271" s="19">
        <v>268</v>
      </c>
      <c r="B271" s="18" t="s">
        <v>400</v>
      </c>
      <c r="C271" s="16" t="s">
        <v>36</v>
      </c>
      <c r="D271" s="16">
        <v>1</v>
      </c>
      <c r="E271" s="20" t="s">
        <v>350</v>
      </c>
    </row>
    <row r="272" spans="1:5" ht="14.25" customHeight="1" x14ac:dyDescent="0.25">
      <c r="A272" s="19">
        <v>269</v>
      </c>
      <c r="B272" s="18" t="s">
        <v>401</v>
      </c>
      <c r="C272" s="16" t="s">
        <v>36</v>
      </c>
      <c r="D272" s="16">
        <v>1</v>
      </c>
      <c r="E272" s="20" t="s">
        <v>402</v>
      </c>
    </row>
    <row r="273" spans="1:5" ht="14.25" customHeight="1" x14ac:dyDescent="0.25">
      <c r="A273" s="19">
        <v>270</v>
      </c>
      <c r="B273" s="18" t="s">
        <v>403</v>
      </c>
      <c r="C273" s="16" t="s">
        <v>36</v>
      </c>
      <c r="D273" s="16">
        <v>1</v>
      </c>
      <c r="E273" s="20" t="s">
        <v>193</v>
      </c>
    </row>
    <row r="274" spans="1:5" ht="14.25" customHeight="1" x14ac:dyDescent="0.25">
      <c r="A274" s="19">
        <v>271</v>
      </c>
      <c r="B274" s="18" t="s">
        <v>404</v>
      </c>
      <c r="C274" s="16" t="s">
        <v>36</v>
      </c>
      <c r="D274" s="16">
        <v>1</v>
      </c>
      <c r="E274" s="20" t="s">
        <v>53</v>
      </c>
    </row>
    <row r="275" spans="1:5" ht="14.25" customHeight="1" x14ac:dyDescent="0.25">
      <c r="A275" s="19">
        <v>272</v>
      </c>
      <c r="B275" s="18" t="s">
        <v>405</v>
      </c>
      <c r="C275" s="16" t="s">
        <v>19</v>
      </c>
      <c r="D275" s="16">
        <v>1</v>
      </c>
      <c r="E275" s="20" t="s">
        <v>230</v>
      </c>
    </row>
    <row r="276" spans="1:5" ht="14.25" customHeight="1" x14ac:dyDescent="0.25">
      <c r="A276" s="19">
        <v>273</v>
      </c>
      <c r="B276" s="18" t="s">
        <v>406</v>
      </c>
      <c r="C276" s="16" t="s">
        <v>19</v>
      </c>
      <c r="D276" s="16">
        <v>1</v>
      </c>
      <c r="E276" s="20" t="s">
        <v>148</v>
      </c>
    </row>
    <row r="277" spans="1:5" ht="14.25" customHeight="1" x14ac:dyDescent="0.25">
      <c r="A277" s="19">
        <v>274</v>
      </c>
      <c r="B277" s="18" t="s">
        <v>407</v>
      </c>
      <c r="C277" s="16" t="s">
        <v>19</v>
      </c>
      <c r="D277" s="16">
        <v>1</v>
      </c>
      <c r="E277" s="20" t="s">
        <v>175</v>
      </c>
    </row>
    <row r="278" spans="1:5" ht="14.25" customHeight="1" x14ac:dyDescent="0.25">
      <c r="A278" s="19">
        <v>275</v>
      </c>
      <c r="B278" s="18" t="s">
        <v>408</v>
      </c>
      <c r="C278" s="16" t="s">
        <v>409</v>
      </c>
      <c r="D278" s="16" t="s">
        <v>410</v>
      </c>
      <c r="E278" s="20" t="s">
        <v>411</v>
      </c>
    </row>
    <row r="279" spans="1:5" ht="14.25" customHeight="1" x14ac:dyDescent="0.25">
      <c r="A279" s="19">
        <v>276</v>
      </c>
      <c r="B279" s="18" t="s">
        <v>412</v>
      </c>
      <c r="C279" s="16" t="s">
        <v>19</v>
      </c>
      <c r="D279" s="16">
        <v>1</v>
      </c>
      <c r="E279" s="20" t="s">
        <v>240</v>
      </c>
    </row>
    <row r="280" spans="1:5" ht="14.25" customHeight="1" x14ac:dyDescent="0.25">
      <c r="A280" s="19">
        <v>277</v>
      </c>
      <c r="B280" s="18" t="s">
        <v>413</v>
      </c>
      <c r="C280" s="16" t="s">
        <v>19</v>
      </c>
      <c r="D280" s="16">
        <v>1</v>
      </c>
      <c r="E280" s="20" t="s">
        <v>414</v>
      </c>
    </row>
    <row r="281" spans="1:5" ht="14.25" customHeight="1" x14ac:dyDescent="0.25">
      <c r="A281" s="19">
        <v>278</v>
      </c>
      <c r="B281" s="18" t="s">
        <v>415</v>
      </c>
      <c r="C281" s="16" t="s">
        <v>19</v>
      </c>
      <c r="D281" s="16">
        <v>1</v>
      </c>
      <c r="E281" s="20" t="s">
        <v>416</v>
      </c>
    </row>
    <row r="282" spans="1:5" ht="14.25" customHeight="1" x14ac:dyDescent="0.25">
      <c r="A282" s="19">
        <v>279</v>
      </c>
      <c r="B282" s="18" t="s">
        <v>417</v>
      </c>
      <c r="C282" s="16" t="s">
        <v>19</v>
      </c>
      <c r="D282" s="16">
        <v>1</v>
      </c>
      <c r="E282" s="20" t="s">
        <v>418</v>
      </c>
    </row>
    <row r="283" spans="1:5" ht="14.25" customHeight="1" x14ac:dyDescent="0.25">
      <c r="A283" s="19">
        <v>280</v>
      </c>
      <c r="B283" s="18" t="s">
        <v>419</v>
      </c>
      <c r="C283" s="16" t="s">
        <v>36</v>
      </c>
      <c r="D283" s="16">
        <v>1</v>
      </c>
      <c r="E283" s="20" t="s">
        <v>193</v>
      </c>
    </row>
    <row r="284" spans="1:5" ht="14.25" customHeight="1" x14ac:dyDescent="0.25">
      <c r="A284" s="19">
        <v>281</v>
      </c>
      <c r="B284" s="18" t="s">
        <v>420</v>
      </c>
      <c r="C284" s="16" t="s">
        <v>36</v>
      </c>
      <c r="D284" s="16">
        <v>1</v>
      </c>
      <c r="E284" s="20" t="s">
        <v>228</v>
      </c>
    </row>
    <row r="285" spans="1:5" ht="14.25" customHeight="1" x14ac:dyDescent="0.25">
      <c r="A285" s="19">
        <v>282</v>
      </c>
      <c r="B285" s="18" t="s">
        <v>421</v>
      </c>
      <c r="C285" s="16" t="s">
        <v>19</v>
      </c>
      <c r="D285" s="16">
        <v>1</v>
      </c>
      <c r="E285" s="20" t="s">
        <v>230</v>
      </c>
    </row>
    <row r="286" spans="1:5" ht="14.25" customHeight="1" x14ac:dyDescent="0.25">
      <c r="A286" s="19">
        <v>283</v>
      </c>
      <c r="B286" s="18" t="s">
        <v>422</v>
      </c>
      <c r="C286" s="16" t="s">
        <v>19</v>
      </c>
      <c r="D286" s="16">
        <v>1</v>
      </c>
      <c r="E286" s="20" t="s">
        <v>423</v>
      </c>
    </row>
    <row r="287" spans="1:5" ht="14.25" customHeight="1" x14ac:dyDescent="0.25">
      <c r="A287" s="19">
        <v>284</v>
      </c>
      <c r="B287" s="18" t="s">
        <v>424</v>
      </c>
      <c r="C287" s="16" t="s">
        <v>425</v>
      </c>
      <c r="D287" s="16">
        <v>1</v>
      </c>
      <c r="E287" s="20" t="s">
        <v>232</v>
      </c>
    </row>
    <row r="288" spans="1:5" ht="14.25" customHeight="1" x14ac:dyDescent="0.25">
      <c r="A288" s="19">
        <v>285</v>
      </c>
      <c r="B288" s="18" t="s">
        <v>426</v>
      </c>
      <c r="C288" s="16" t="s">
        <v>427</v>
      </c>
      <c r="D288" s="16">
        <v>1</v>
      </c>
      <c r="E288" s="20" t="s">
        <v>55</v>
      </c>
    </row>
    <row r="289" spans="1:5" ht="14.25" customHeight="1" x14ac:dyDescent="0.25">
      <c r="A289" s="19">
        <v>286</v>
      </c>
      <c r="B289" s="18" t="s">
        <v>428</v>
      </c>
      <c r="C289" s="16" t="s">
        <v>427</v>
      </c>
      <c r="D289" s="16">
        <v>1</v>
      </c>
      <c r="E289" s="20" t="s">
        <v>51</v>
      </c>
    </row>
    <row r="290" spans="1:5" ht="14.25" customHeight="1" x14ac:dyDescent="0.25">
      <c r="A290" s="19">
        <v>287</v>
      </c>
      <c r="B290" s="18" t="s">
        <v>429</v>
      </c>
      <c r="C290" s="16" t="s">
        <v>427</v>
      </c>
      <c r="D290" s="16">
        <v>1</v>
      </c>
      <c r="E290" s="20" t="s">
        <v>53</v>
      </c>
    </row>
    <row r="291" spans="1:5" ht="14.25" customHeight="1" x14ac:dyDescent="0.25">
      <c r="A291" s="19">
        <v>288</v>
      </c>
      <c r="B291" s="18" t="s">
        <v>430</v>
      </c>
      <c r="C291" s="16" t="s">
        <v>427</v>
      </c>
      <c r="D291" s="16">
        <v>1</v>
      </c>
      <c r="E291" s="20" t="s">
        <v>55</v>
      </c>
    </row>
    <row r="292" spans="1:5" ht="14.25" customHeight="1" x14ac:dyDescent="0.25">
      <c r="A292" s="19">
        <v>289</v>
      </c>
      <c r="B292" s="18" t="s">
        <v>431</v>
      </c>
      <c r="C292" s="16" t="s">
        <v>427</v>
      </c>
      <c r="D292" s="16">
        <v>1</v>
      </c>
      <c r="E292" s="20" t="s">
        <v>350</v>
      </c>
    </row>
    <row r="293" spans="1:5" ht="14.25" customHeight="1" x14ac:dyDescent="0.25">
      <c r="A293" s="19">
        <v>290</v>
      </c>
      <c r="B293" s="18" t="s">
        <v>432</v>
      </c>
      <c r="C293" s="16" t="s">
        <v>427</v>
      </c>
      <c r="D293" s="16">
        <v>1</v>
      </c>
      <c r="E293" s="20" t="s">
        <v>433</v>
      </c>
    </row>
    <row r="294" spans="1:5" ht="14.25" customHeight="1" x14ac:dyDescent="0.25">
      <c r="A294" s="19">
        <v>291</v>
      </c>
      <c r="B294" s="18" t="s">
        <v>434</v>
      </c>
      <c r="C294" s="16" t="s">
        <v>427</v>
      </c>
      <c r="D294" s="16">
        <v>1</v>
      </c>
      <c r="E294" s="20" t="s">
        <v>79</v>
      </c>
    </row>
    <row r="295" spans="1:5" ht="14.25" customHeight="1" x14ac:dyDescent="0.25">
      <c r="A295" s="19">
        <v>292</v>
      </c>
      <c r="B295" s="18" t="s">
        <v>435</v>
      </c>
      <c r="C295" s="16" t="s">
        <v>427</v>
      </c>
      <c r="D295" s="16">
        <v>1</v>
      </c>
      <c r="E295" s="20" t="s">
        <v>59</v>
      </c>
    </row>
    <row r="296" spans="1:5" ht="14.25" customHeight="1" x14ac:dyDescent="0.25">
      <c r="A296" s="19">
        <v>293</v>
      </c>
      <c r="B296" s="18" t="s">
        <v>436</v>
      </c>
      <c r="C296" s="16" t="s">
        <v>427</v>
      </c>
      <c r="D296" s="16">
        <v>1</v>
      </c>
      <c r="E296" s="20" t="s">
        <v>402</v>
      </c>
    </row>
    <row r="297" spans="1:5" ht="14.25" customHeight="1" x14ac:dyDescent="0.25">
      <c r="A297" s="19">
        <v>294</v>
      </c>
      <c r="B297" s="18" t="s">
        <v>437</v>
      </c>
      <c r="C297" s="16" t="s">
        <v>427</v>
      </c>
      <c r="D297" s="16">
        <v>1</v>
      </c>
      <c r="E297" s="20" t="s">
        <v>221</v>
      </c>
    </row>
    <row r="298" spans="1:5" ht="14.25" customHeight="1" x14ac:dyDescent="0.25">
      <c r="A298" s="19">
        <v>295</v>
      </c>
      <c r="B298" s="18" t="s">
        <v>438</v>
      </c>
      <c r="C298" s="16" t="s">
        <v>427</v>
      </c>
      <c r="D298" s="16">
        <v>1</v>
      </c>
      <c r="E298" s="20" t="s">
        <v>65</v>
      </c>
    </row>
    <row r="299" spans="1:5" ht="14.25" customHeight="1" x14ac:dyDescent="0.25">
      <c r="A299" s="19">
        <v>296</v>
      </c>
      <c r="B299" s="18" t="s">
        <v>439</v>
      </c>
      <c r="C299" s="16" t="s">
        <v>427</v>
      </c>
      <c r="D299" s="16">
        <v>1</v>
      </c>
      <c r="E299" s="20" t="s">
        <v>86</v>
      </c>
    </row>
    <row r="300" spans="1:5" ht="14.25" customHeight="1" x14ac:dyDescent="0.25">
      <c r="A300" s="19">
        <v>297</v>
      </c>
      <c r="B300" s="18" t="s">
        <v>440</v>
      </c>
      <c r="C300" s="16" t="s">
        <v>427</v>
      </c>
      <c r="D300" s="16">
        <v>1</v>
      </c>
      <c r="E300" s="20" t="s">
        <v>278</v>
      </c>
    </row>
    <row r="301" spans="1:5" ht="14.25" customHeight="1" x14ac:dyDescent="0.25">
      <c r="A301" s="19">
        <v>298</v>
      </c>
      <c r="B301" s="18" t="s">
        <v>441</v>
      </c>
      <c r="C301" s="16" t="s">
        <v>427</v>
      </c>
      <c r="D301" s="16">
        <v>1</v>
      </c>
      <c r="E301" s="20" t="s">
        <v>442</v>
      </c>
    </row>
    <row r="302" spans="1:5" ht="14.25" customHeight="1" x14ac:dyDescent="0.25">
      <c r="A302" s="19">
        <v>299</v>
      </c>
      <c r="B302" s="18" t="s">
        <v>443</v>
      </c>
      <c r="C302" s="16" t="s">
        <v>427</v>
      </c>
      <c r="D302" s="16">
        <v>1</v>
      </c>
      <c r="E302" s="20" t="s">
        <v>444</v>
      </c>
    </row>
    <row r="303" spans="1:5" ht="14.25" customHeight="1" x14ac:dyDescent="0.25">
      <c r="A303" s="19">
        <v>300</v>
      </c>
      <c r="B303" s="18" t="s">
        <v>445</v>
      </c>
      <c r="C303" s="16" t="s">
        <v>446</v>
      </c>
      <c r="D303" s="16">
        <v>1</v>
      </c>
      <c r="E303" s="20" t="s">
        <v>67</v>
      </c>
    </row>
    <row r="304" spans="1:5" ht="14.25" customHeight="1" x14ac:dyDescent="0.25">
      <c r="A304" s="19">
        <v>301</v>
      </c>
      <c r="B304" s="18" t="s">
        <v>447</v>
      </c>
      <c r="C304" s="16" t="s">
        <v>425</v>
      </c>
      <c r="D304" s="16">
        <v>1</v>
      </c>
      <c r="E304" s="20" t="s">
        <v>448</v>
      </c>
    </row>
    <row r="305" spans="1:5" ht="14.25" customHeight="1" x14ac:dyDescent="0.25">
      <c r="A305" s="19">
        <v>302</v>
      </c>
      <c r="B305" s="18" t="s">
        <v>449</v>
      </c>
      <c r="C305" s="16" t="s">
        <v>19</v>
      </c>
      <c r="D305" s="16">
        <v>1</v>
      </c>
      <c r="E305" s="20" t="s">
        <v>450</v>
      </c>
    </row>
    <row r="306" spans="1:5" ht="14.25" customHeight="1" x14ac:dyDescent="0.25">
      <c r="A306" s="19">
        <v>303</v>
      </c>
      <c r="B306" s="18" t="s">
        <v>451</v>
      </c>
      <c r="C306" s="16" t="s">
        <v>19</v>
      </c>
      <c r="D306" s="16">
        <v>1</v>
      </c>
      <c r="E306" s="20" t="s">
        <v>452</v>
      </c>
    </row>
    <row r="307" spans="1:5" ht="14.25" customHeight="1" x14ac:dyDescent="0.25">
      <c r="A307" s="19">
        <v>304</v>
      </c>
      <c r="B307" s="18" t="s">
        <v>453</v>
      </c>
      <c r="C307" s="16" t="s">
        <v>19</v>
      </c>
      <c r="D307" s="16">
        <v>1</v>
      </c>
      <c r="E307" s="20" t="s">
        <v>454</v>
      </c>
    </row>
    <row r="308" spans="1:5" ht="14.25" customHeight="1" x14ac:dyDescent="0.25">
      <c r="A308" s="19">
        <v>305</v>
      </c>
      <c r="B308" s="18" t="s">
        <v>455</v>
      </c>
      <c r="C308" s="16" t="s">
        <v>456</v>
      </c>
      <c r="D308" s="16">
        <v>1</v>
      </c>
      <c r="E308" s="20" t="s">
        <v>457</v>
      </c>
    </row>
    <row r="309" spans="1:5" ht="14.25" customHeight="1" x14ac:dyDescent="0.25">
      <c r="A309" s="19">
        <v>306</v>
      </c>
      <c r="B309" s="18" t="s">
        <v>458</v>
      </c>
      <c r="C309" s="16" t="s">
        <v>456</v>
      </c>
      <c r="D309" s="16">
        <v>1</v>
      </c>
      <c r="E309" s="20" t="s">
        <v>459</v>
      </c>
    </row>
    <row r="310" spans="1:5" ht="14.25" customHeight="1" x14ac:dyDescent="0.25">
      <c r="A310" s="19">
        <v>307</v>
      </c>
      <c r="B310" s="18" t="s">
        <v>460</v>
      </c>
      <c r="C310" s="16" t="s">
        <v>456</v>
      </c>
      <c r="D310" s="16">
        <v>1</v>
      </c>
      <c r="E310" s="20" t="s">
        <v>461</v>
      </c>
    </row>
    <row r="311" spans="1:5" ht="14.25" customHeight="1" x14ac:dyDescent="0.25">
      <c r="A311" s="19">
        <v>308</v>
      </c>
      <c r="B311" s="18" t="s">
        <v>462</v>
      </c>
      <c r="C311" s="16" t="s">
        <v>456</v>
      </c>
      <c r="D311" s="16">
        <v>1</v>
      </c>
      <c r="E311" s="20" t="s">
        <v>463</v>
      </c>
    </row>
    <row r="312" spans="1:5" ht="14.25" customHeight="1" x14ac:dyDescent="0.25">
      <c r="A312" s="19">
        <v>309</v>
      </c>
      <c r="B312" s="18" t="s">
        <v>464</v>
      </c>
      <c r="C312" s="16" t="s">
        <v>465</v>
      </c>
      <c r="D312" s="16">
        <v>1</v>
      </c>
      <c r="E312" s="20" t="s">
        <v>466</v>
      </c>
    </row>
    <row r="313" spans="1:5" ht="14.25" customHeight="1" x14ac:dyDescent="0.25">
      <c r="A313" s="19">
        <v>310</v>
      </c>
      <c r="B313" s="18" t="s">
        <v>467</v>
      </c>
      <c r="C313" s="16"/>
      <c r="D313" s="16">
        <v>1</v>
      </c>
      <c r="E313" s="20" t="s">
        <v>468</v>
      </c>
    </row>
    <row r="314" spans="1:5" ht="14.25" customHeight="1" x14ac:dyDescent="0.25">
      <c r="A314" s="19">
        <v>311</v>
      </c>
      <c r="B314" s="18" t="s">
        <v>469</v>
      </c>
      <c r="C314" s="16" t="s">
        <v>19</v>
      </c>
      <c r="D314" s="16">
        <v>1</v>
      </c>
      <c r="E314" s="20" t="s">
        <v>470</v>
      </c>
    </row>
    <row r="315" spans="1:5" ht="14.25" customHeight="1" x14ac:dyDescent="0.25">
      <c r="A315" s="19">
        <v>312</v>
      </c>
      <c r="B315" s="18" t="s">
        <v>471</v>
      </c>
      <c r="C315" s="16" t="s">
        <v>19</v>
      </c>
      <c r="D315" s="16">
        <v>1</v>
      </c>
      <c r="E315" s="20" t="s">
        <v>472</v>
      </c>
    </row>
    <row r="316" spans="1:5" ht="14.25" customHeight="1" x14ac:dyDescent="0.25">
      <c r="A316" s="19">
        <v>313</v>
      </c>
      <c r="B316" s="18" t="s">
        <v>473</v>
      </c>
      <c r="C316" s="16" t="s">
        <v>19</v>
      </c>
      <c r="D316" s="16">
        <v>1</v>
      </c>
      <c r="E316" s="20" t="s">
        <v>474</v>
      </c>
    </row>
    <row r="317" spans="1:5" ht="14.25" customHeight="1" x14ac:dyDescent="0.25">
      <c r="A317" s="19">
        <v>314</v>
      </c>
      <c r="B317" s="18" t="s">
        <v>475</v>
      </c>
      <c r="C317" s="16" t="s">
        <v>19</v>
      </c>
      <c r="D317" s="16">
        <v>1</v>
      </c>
      <c r="E317" s="20" t="s">
        <v>476</v>
      </c>
    </row>
    <row r="318" spans="1:5" ht="14.25" customHeight="1" x14ac:dyDescent="0.25">
      <c r="A318" s="19">
        <v>315</v>
      </c>
      <c r="B318" s="18" t="s">
        <v>477</v>
      </c>
      <c r="C318" s="16" t="s">
        <v>19</v>
      </c>
      <c r="D318" s="16">
        <v>1</v>
      </c>
      <c r="E318" s="20" t="s">
        <v>478</v>
      </c>
    </row>
    <row r="319" spans="1:5" ht="14.25" customHeight="1" x14ac:dyDescent="0.25">
      <c r="A319" s="19">
        <v>316</v>
      </c>
      <c r="B319" s="18" t="s">
        <v>479</v>
      </c>
      <c r="C319" s="16" t="s">
        <v>19</v>
      </c>
      <c r="D319" s="16">
        <v>1</v>
      </c>
      <c r="E319" s="20" t="s">
        <v>480</v>
      </c>
    </row>
    <row r="320" spans="1:5" ht="14.25" customHeight="1" x14ac:dyDescent="0.25">
      <c r="A320" s="19">
        <v>317</v>
      </c>
      <c r="B320" s="18" t="s">
        <v>481</v>
      </c>
      <c r="C320" s="16" t="s">
        <v>19</v>
      </c>
      <c r="D320" s="16">
        <v>1</v>
      </c>
      <c r="E320" s="20" t="s">
        <v>472</v>
      </c>
    </row>
    <row r="321" spans="1:5" ht="14.25" customHeight="1" x14ac:dyDescent="0.25">
      <c r="A321" s="19">
        <v>318</v>
      </c>
      <c r="B321" s="18" t="s">
        <v>482</v>
      </c>
      <c r="C321" s="16" t="s">
        <v>19</v>
      </c>
      <c r="D321" s="16">
        <v>1</v>
      </c>
      <c r="E321" s="20" t="s">
        <v>474</v>
      </c>
    </row>
    <row r="322" spans="1:5" ht="14.25" customHeight="1" x14ac:dyDescent="0.25">
      <c r="A322" s="19">
        <v>319</v>
      </c>
      <c r="B322" s="18" t="s">
        <v>483</v>
      </c>
      <c r="C322" s="16" t="s">
        <v>19</v>
      </c>
      <c r="D322" s="16">
        <v>1</v>
      </c>
      <c r="E322" s="20" t="s">
        <v>484</v>
      </c>
    </row>
    <row r="323" spans="1:5" ht="14.25" customHeight="1" x14ac:dyDescent="0.25">
      <c r="A323" s="19">
        <v>320</v>
      </c>
      <c r="B323" s="18" t="s">
        <v>485</v>
      </c>
      <c r="C323" s="16" t="s">
        <v>19</v>
      </c>
      <c r="D323" s="16">
        <v>1</v>
      </c>
      <c r="E323" s="20" t="s">
        <v>486</v>
      </c>
    </row>
    <row r="324" spans="1:5" ht="14.25" customHeight="1" x14ac:dyDescent="0.25">
      <c r="A324" s="19">
        <v>321</v>
      </c>
      <c r="B324" s="18" t="s">
        <v>487</v>
      </c>
      <c r="C324" s="16" t="s">
        <v>19</v>
      </c>
      <c r="D324" s="16">
        <v>1</v>
      </c>
      <c r="E324" s="20" t="s">
        <v>488</v>
      </c>
    </row>
    <row r="325" spans="1:5" ht="14.25" customHeight="1" x14ac:dyDescent="0.25">
      <c r="A325" s="19">
        <v>322</v>
      </c>
      <c r="B325" s="18" t="s">
        <v>489</v>
      </c>
      <c r="C325" s="16" t="s">
        <v>19</v>
      </c>
      <c r="D325" s="16">
        <v>1</v>
      </c>
      <c r="E325" s="20" t="s">
        <v>490</v>
      </c>
    </row>
    <row r="326" spans="1:5" ht="14.25" customHeight="1" x14ac:dyDescent="0.25">
      <c r="A326" s="19">
        <v>323</v>
      </c>
      <c r="B326" s="18" t="s">
        <v>491</v>
      </c>
      <c r="C326" s="16" t="s">
        <v>19</v>
      </c>
      <c r="D326" s="16">
        <v>1</v>
      </c>
      <c r="E326" s="20" t="s">
        <v>492</v>
      </c>
    </row>
    <row r="327" spans="1:5" ht="14.25" customHeight="1" x14ac:dyDescent="0.25">
      <c r="A327" s="19">
        <v>324</v>
      </c>
      <c r="B327" s="18" t="s">
        <v>493</v>
      </c>
      <c r="C327" s="16" t="s">
        <v>19</v>
      </c>
      <c r="D327" s="16">
        <v>1</v>
      </c>
      <c r="E327" s="20" t="s">
        <v>450</v>
      </c>
    </row>
    <row r="328" spans="1:5" ht="14.25" customHeight="1" x14ac:dyDescent="0.25">
      <c r="A328" s="19">
        <v>325</v>
      </c>
      <c r="B328" s="18" t="s">
        <v>494</v>
      </c>
      <c r="C328" s="16" t="s">
        <v>19</v>
      </c>
      <c r="D328" s="16">
        <v>1</v>
      </c>
      <c r="E328" s="20" t="s">
        <v>495</v>
      </c>
    </row>
    <row r="329" spans="1:5" ht="14.25" customHeight="1" x14ac:dyDescent="0.25">
      <c r="A329" s="19">
        <v>326</v>
      </c>
      <c r="B329" s="18" t="s">
        <v>496</v>
      </c>
      <c r="C329" s="16" t="s">
        <v>19</v>
      </c>
      <c r="D329" s="16">
        <v>1</v>
      </c>
      <c r="E329" s="20" t="s">
        <v>497</v>
      </c>
    </row>
    <row r="330" spans="1:5" ht="14.25" customHeight="1" x14ac:dyDescent="0.25">
      <c r="A330" s="19">
        <v>327</v>
      </c>
      <c r="B330" s="18" t="s">
        <v>498</v>
      </c>
      <c r="C330" s="16" t="s">
        <v>19</v>
      </c>
      <c r="D330" s="16">
        <v>1</v>
      </c>
      <c r="E330" s="20" t="s">
        <v>490</v>
      </c>
    </row>
    <row r="331" spans="1:5" ht="14.25" customHeight="1" x14ac:dyDescent="0.25">
      <c r="A331" s="19">
        <v>328</v>
      </c>
      <c r="B331" s="18" t="s">
        <v>499</v>
      </c>
      <c r="C331" s="16" t="s">
        <v>19</v>
      </c>
      <c r="D331" s="16">
        <v>1</v>
      </c>
      <c r="E331" s="20" t="s">
        <v>500</v>
      </c>
    </row>
    <row r="332" spans="1:5" ht="14.25" customHeight="1" x14ac:dyDescent="0.25">
      <c r="A332" s="19">
        <v>329</v>
      </c>
      <c r="B332" s="18" t="s">
        <v>501</v>
      </c>
      <c r="C332" s="16"/>
      <c r="D332" s="16"/>
      <c r="E332" s="20"/>
    </row>
    <row r="333" spans="1:5" ht="14.25" customHeight="1" x14ac:dyDescent="0.25">
      <c r="A333" s="19">
        <v>330</v>
      </c>
      <c r="B333" s="18" t="s">
        <v>502</v>
      </c>
      <c r="C333" s="16" t="s">
        <v>19</v>
      </c>
      <c r="D333" s="16">
        <v>1</v>
      </c>
      <c r="E333" s="20" t="s">
        <v>503</v>
      </c>
    </row>
    <row r="334" spans="1:5" ht="14.25" customHeight="1" x14ac:dyDescent="0.25">
      <c r="A334" s="19">
        <v>331</v>
      </c>
      <c r="B334" s="18" t="s">
        <v>504</v>
      </c>
      <c r="C334" s="16" t="s">
        <v>19</v>
      </c>
      <c r="D334" s="16">
        <v>1</v>
      </c>
      <c r="E334" s="20" t="s">
        <v>505</v>
      </c>
    </row>
    <row r="335" spans="1:5" ht="14.25" customHeight="1" x14ac:dyDescent="0.25">
      <c r="A335" s="19">
        <v>332</v>
      </c>
      <c r="B335" s="18" t="s">
        <v>506</v>
      </c>
      <c r="C335" s="16" t="s">
        <v>19</v>
      </c>
      <c r="D335" s="16">
        <v>1</v>
      </c>
      <c r="E335" s="20" t="s">
        <v>466</v>
      </c>
    </row>
    <row r="336" spans="1:5" ht="14.25" customHeight="1" x14ac:dyDescent="0.25">
      <c r="A336" s="19">
        <v>333</v>
      </c>
      <c r="B336" s="18" t="s">
        <v>507</v>
      </c>
      <c r="C336" s="16" t="s">
        <v>19</v>
      </c>
      <c r="D336" s="16">
        <v>1</v>
      </c>
      <c r="E336" s="20" t="s">
        <v>508</v>
      </c>
    </row>
    <row r="337" spans="1:5" ht="14.25" customHeight="1" x14ac:dyDescent="0.25">
      <c r="A337" s="19">
        <v>334</v>
      </c>
      <c r="B337" s="18" t="s">
        <v>509</v>
      </c>
      <c r="C337" s="16" t="s">
        <v>19</v>
      </c>
      <c r="D337" s="16">
        <v>1</v>
      </c>
      <c r="E337" s="20" t="s">
        <v>510</v>
      </c>
    </row>
    <row r="338" spans="1:5" ht="14.25" customHeight="1" x14ac:dyDescent="0.25">
      <c r="A338" s="19">
        <v>335</v>
      </c>
      <c r="B338" s="18" t="s">
        <v>511</v>
      </c>
      <c r="C338" s="16" t="s">
        <v>19</v>
      </c>
      <c r="D338" s="16">
        <v>1</v>
      </c>
      <c r="E338" s="20" t="s">
        <v>512</v>
      </c>
    </row>
    <row r="339" spans="1:5" ht="14.25" customHeight="1" x14ac:dyDescent="0.25">
      <c r="A339" s="19">
        <v>336</v>
      </c>
      <c r="B339" s="18" t="s">
        <v>513</v>
      </c>
      <c r="C339" s="16" t="s">
        <v>19</v>
      </c>
      <c r="D339" s="16">
        <v>1</v>
      </c>
      <c r="E339" s="20" t="s">
        <v>514</v>
      </c>
    </row>
    <row r="340" spans="1:5" ht="14.25" customHeight="1" x14ac:dyDescent="0.25">
      <c r="A340" s="19">
        <v>337</v>
      </c>
      <c r="B340" s="18" t="s">
        <v>515</v>
      </c>
      <c r="C340" s="16" t="s">
        <v>427</v>
      </c>
      <c r="D340" s="16">
        <v>1</v>
      </c>
      <c r="E340" s="20" t="s">
        <v>516</v>
      </c>
    </row>
    <row r="341" spans="1:5" ht="14.25" customHeight="1" x14ac:dyDescent="0.25">
      <c r="A341" s="19">
        <v>338</v>
      </c>
      <c r="B341" s="18" t="s">
        <v>517</v>
      </c>
      <c r="C341" s="16" t="s">
        <v>427</v>
      </c>
      <c r="D341" s="16">
        <v>1</v>
      </c>
      <c r="E341" s="20" t="s">
        <v>518</v>
      </c>
    </row>
    <row r="342" spans="1:5" ht="14.25" customHeight="1" x14ac:dyDescent="0.25">
      <c r="A342" s="19">
        <v>339</v>
      </c>
      <c r="B342" s="18" t="s">
        <v>519</v>
      </c>
      <c r="C342" s="16" t="s">
        <v>427</v>
      </c>
      <c r="D342" s="16">
        <v>1</v>
      </c>
      <c r="E342" s="20" t="s">
        <v>461</v>
      </c>
    </row>
    <row r="343" spans="1:5" ht="14.25" customHeight="1" x14ac:dyDescent="0.25">
      <c r="A343" s="19">
        <v>340</v>
      </c>
      <c r="B343" s="18" t="s">
        <v>520</v>
      </c>
      <c r="C343" s="16" t="s">
        <v>427</v>
      </c>
      <c r="D343" s="16">
        <v>1</v>
      </c>
      <c r="E343" s="20" t="s">
        <v>521</v>
      </c>
    </row>
    <row r="344" spans="1:5" ht="14.25" customHeight="1" x14ac:dyDescent="0.25">
      <c r="A344" s="19">
        <v>341</v>
      </c>
      <c r="B344" s="18" t="s">
        <v>522</v>
      </c>
      <c r="C344" s="16" t="s">
        <v>427</v>
      </c>
      <c r="D344" s="16">
        <v>1</v>
      </c>
      <c r="E344" s="20" t="s">
        <v>523</v>
      </c>
    </row>
    <row r="345" spans="1:5" ht="14.25" customHeight="1" x14ac:dyDescent="0.25">
      <c r="A345" s="19">
        <v>342</v>
      </c>
      <c r="B345" s="18" t="s">
        <v>524</v>
      </c>
      <c r="C345" s="16" t="s">
        <v>427</v>
      </c>
      <c r="D345" s="16">
        <v>1</v>
      </c>
      <c r="E345" s="20" t="s">
        <v>525</v>
      </c>
    </row>
    <row r="346" spans="1:5" ht="14.25" customHeight="1" x14ac:dyDescent="0.25">
      <c r="A346" s="19">
        <v>343</v>
      </c>
      <c r="B346" s="18" t="s">
        <v>526</v>
      </c>
      <c r="C346" s="16" t="s">
        <v>427</v>
      </c>
      <c r="D346" s="16">
        <v>1</v>
      </c>
      <c r="E346" s="20" t="s">
        <v>527</v>
      </c>
    </row>
    <row r="347" spans="1:5" ht="14.25" customHeight="1" x14ac:dyDescent="0.25">
      <c r="A347" s="19">
        <v>344</v>
      </c>
      <c r="B347" s="18" t="s">
        <v>528</v>
      </c>
      <c r="C347" s="16" t="s">
        <v>427</v>
      </c>
      <c r="D347" s="16">
        <v>1</v>
      </c>
      <c r="E347" s="20" t="s">
        <v>459</v>
      </c>
    </row>
    <row r="348" spans="1:5" ht="14.25" customHeight="1" x14ac:dyDescent="0.25">
      <c r="A348" s="19">
        <v>345</v>
      </c>
      <c r="B348" s="18" t="s">
        <v>529</v>
      </c>
      <c r="C348" s="16" t="s">
        <v>427</v>
      </c>
      <c r="D348" s="16">
        <v>1</v>
      </c>
      <c r="E348" s="20" t="s">
        <v>530</v>
      </c>
    </row>
    <row r="349" spans="1:5" ht="14.25" customHeight="1" x14ac:dyDescent="0.25">
      <c r="A349" s="19">
        <v>346</v>
      </c>
      <c r="B349" s="18" t="s">
        <v>531</v>
      </c>
      <c r="C349" s="16" t="s">
        <v>427</v>
      </c>
      <c r="D349" s="16">
        <v>1</v>
      </c>
      <c r="E349" s="20" t="s">
        <v>532</v>
      </c>
    </row>
    <row r="350" spans="1:5" ht="14.25" customHeight="1" x14ac:dyDescent="0.25">
      <c r="A350" s="19">
        <v>347</v>
      </c>
      <c r="B350" s="18" t="s">
        <v>533</v>
      </c>
      <c r="C350" s="16" t="s">
        <v>427</v>
      </c>
      <c r="D350" s="16">
        <v>1</v>
      </c>
      <c r="E350" s="20" t="s">
        <v>534</v>
      </c>
    </row>
    <row r="351" spans="1:5" ht="14.25" customHeight="1" x14ac:dyDescent="0.25">
      <c r="A351" s="19">
        <v>348</v>
      </c>
      <c r="B351" s="18" t="s">
        <v>535</v>
      </c>
      <c r="C351" s="16" t="s">
        <v>427</v>
      </c>
      <c r="D351" s="16">
        <v>1</v>
      </c>
      <c r="E351" s="20" t="s">
        <v>536</v>
      </c>
    </row>
    <row r="352" spans="1:5" ht="14.25" customHeight="1" x14ac:dyDescent="0.25">
      <c r="A352" s="19">
        <v>349</v>
      </c>
      <c r="B352" s="18" t="s">
        <v>537</v>
      </c>
      <c r="C352" s="16" t="s">
        <v>19</v>
      </c>
      <c r="D352" s="16">
        <v>1</v>
      </c>
      <c r="E352" s="20" t="s">
        <v>538</v>
      </c>
    </row>
    <row r="353" spans="1:5" ht="14.25" customHeight="1" x14ac:dyDescent="0.25">
      <c r="A353" s="19">
        <v>350</v>
      </c>
      <c r="B353" s="18" t="s">
        <v>539</v>
      </c>
      <c r="C353" s="16" t="s">
        <v>19</v>
      </c>
      <c r="D353" s="16">
        <v>1</v>
      </c>
      <c r="E353" s="20" t="s">
        <v>516</v>
      </c>
    </row>
    <row r="354" spans="1:5" ht="14.25" customHeight="1" x14ac:dyDescent="0.25">
      <c r="A354" s="19">
        <v>351</v>
      </c>
      <c r="B354" s="18" t="s">
        <v>540</v>
      </c>
      <c r="C354" s="16" t="s">
        <v>19</v>
      </c>
      <c r="D354" s="16">
        <v>1</v>
      </c>
      <c r="E354" s="20" t="s">
        <v>527</v>
      </c>
    </row>
    <row r="355" spans="1:5" ht="14.25" customHeight="1" x14ac:dyDescent="0.25">
      <c r="A355" s="19">
        <v>352</v>
      </c>
      <c r="B355" s="18" t="s">
        <v>541</v>
      </c>
      <c r="C355" s="16" t="s">
        <v>19</v>
      </c>
      <c r="D355" s="16">
        <v>1</v>
      </c>
      <c r="E355" s="20" t="s">
        <v>457</v>
      </c>
    </row>
    <row r="356" spans="1:5" ht="14.25" customHeight="1" x14ac:dyDescent="0.25">
      <c r="A356" s="19">
        <v>353</v>
      </c>
      <c r="B356" s="18" t="s">
        <v>542</v>
      </c>
      <c r="C356" s="16" t="s">
        <v>19</v>
      </c>
      <c r="D356" s="16">
        <v>1</v>
      </c>
      <c r="E356" s="20" t="s">
        <v>461</v>
      </c>
    </row>
    <row r="357" spans="1:5" ht="14.25" customHeight="1" x14ac:dyDescent="0.25">
      <c r="A357" s="19">
        <v>354</v>
      </c>
      <c r="B357" s="18" t="s">
        <v>543</v>
      </c>
      <c r="C357" s="16" t="s">
        <v>19</v>
      </c>
      <c r="D357" s="16">
        <v>1</v>
      </c>
      <c r="E357" s="20" t="s">
        <v>521</v>
      </c>
    </row>
    <row r="358" spans="1:5" ht="14.25" customHeight="1" x14ac:dyDescent="0.25">
      <c r="A358" s="19">
        <v>355</v>
      </c>
      <c r="B358" s="18" t="s">
        <v>544</v>
      </c>
      <c r="C358" s="16" t="s">
        <v>427</v>
      </c>
      <c r="D358" s="16">
        <v>1</v>
      </c>
      <c r="E358" s="20"/>
    </row>
    <row r="359" spans="1:5" x14ac:dyDescent="0.25">
      <c r="A359" s="19">
        <v>356</v>
      </c>
      <c r="B359" s="17" t="s">
        <v>545</v>
      </c>
      <c r="C359" s="16" t="s">
        <v>427</v>
      </c>
      <c r="D359" s="16">
        <v>1</v>
      </c>
      <c r="E359" s="20" t="s">
        <v>140</v>
      </c>
    </row>
  </sheetData>
  <customSheetViews>
    <customSheetView guid="{F01EB12E-5D0C-4CC3-B0AC-BACFD0E89190}" state="hidden">
      <selection activeCell="B187" sqref="B187"/>
      <pageMargins left="0.7" right="0.7" top="0.75" bottom="0.75" header="0.3" footer="0.3"/>
      <pageSetup paperSize="9" orientation="portrait" r:id="rId1"/>
    </customSheetView>
    <customSheetView guid="{1930996E-EB6E-4DD5-AD8B-3EA7CD731AC9}" topLeftCell="A88">
      <pageMargins left="0.7" right="0.7" top="0.75" bottom="0.75" header="0.3" footer="0.3"/>
      <pageSetup paperSize="9" orientation="portrait" r:id="rId2"/>
    </customSheetView>
    <customSheetView guid="{6EE682D6-4F76-4494-82E6-5922A3409E85}" topLeftCell="A22"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154">
      <selection activeCell="B180" sqref="B180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154">
      <selection activeCell="B180" sqref="B180"/>
      <pageMargins left="0.7" right="0.7" top="0.75" bottom="0.75" header="0.3" footer="0.3"/>
      <pageSetup paperSize="9" orientation="portrait" r:id="rId5"/>
    </customSheetView>
  </customSheetViews>
  <mergeCells count="5">
    <mergeCell ref="A6:E6"/>
    <mergeCell ref="A4:B4"/>
    <mergeCell ref="D188:E188"/>
    <mergeCell ref="D261:E261"/>
    <mergeCell ref="A3:E3"/>
  </mergeCells>
  <pageMargins left="0.7" right="0.7" top="0.75" bottom="0.75" header="0.3" footer="0.3"/>
  <pageSetup paperSize="9"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23" sqref="H23"/>
    </sheetView>
  </sheetViews>
  <sheetFormatPr defaultColWidth="9.140625" defaultRowHeight="15" x14ac:dyDescent="0.25"/>
  <cols>
    <col min="1" max="1" width="5" style="48" customWidth="1"/>
    <col min="2" max="2" width="72.140625" style="48" customWidth="1"/>
    <col min="3" max="4" width="9.140625" style="49"/>
    <col min="5" max="5" width="11.85546875" style="48" customWidth="1"/>
    <col min="6" max="6" width="14.42578125" style="48" customWidth="1"/>
    <col min="7" max="7" width="9.140625" style="48"/>
    <col min="8" max="8" width="67.5703125" style="48" customWidth="1"/>
    <col min="9" max="16384" width="9.140625" style="48"/>
  </cols>
  <sheetData>
    <row r="1" spans="1:8" x14ac:dyDescent="0.25">
      <c r="B1" s="40" t="s">
        <v>562</v>
      </c>
    </row>
    <row r="2" spans="1:8" ht="14.45" thickBot="1" x14ac:dyDescent="0.3"/>
    <row r="3" spans="1:8" ht="30" customHeight="1" thickBot="1" x14ac:dyDescent="0.3">
      <c r="A3" s="6" t="s">
        <v>0</v>
      </c>
      <c r="B3" s="7" t="s">
        <v>15</v>
      </c>
      <c r="C3" s="7" t="s">
        <v>16</v>
      </c>
      <c r="D3" s="7" t="s">
        <v>5</v>
      </c>
      <c r="E3" s="7" t="s">
        <v>17</v>
      </c>
      <c r="F3" s="38" t="s">
        <v>18</v>
      </c>
    </row>
    <row r="4" spans="1:8" s="54" customFormat="1" ht="15.75" customHeight="1" x14ac:dyDescent="0.25">
      <c r="A4" s="50">
        <v>1</v>
      </c>
      <c r="B4" s="56" t="s">
        <v>22</v>
      </c>
      <c r="C4" s="50" t="s">
        <v>3</v>
      </c>
      <c r="D4" s="50">
        <v>40</v>
      </c>
      <c r="E4" s="57">
        <v>115</v>
      </c>
      <c r="F4" s="53">
        <f>E4*D4</f>
        <v>4600</v>
      </c>
      <c r="H4" s="54" t="s">
        <v>565</v>
      </c>
    </row>
    <row r="5" spans="1:8" s="54" customFormat="1" ht="17.25" customHeight="1" x14ac:dyDescent="0.25">
      <c r="A5" s="50">
        <v>2</v>
      </c>
      <c r="B5" s="51" t="s">
        <v>21</v>
      </c>
      <c r="C5" s="50" t="s">
        <v>3</v>
      </c>
      <c r="D5" s="39">
        <v>130</v>
      </c>
      <c r="E5" s="52">
        <v>29</v>
      </c>
      <c r="F5" s="53">
        <f t="shared" ref="F5:F7" si="0">E5*D5</f>
        <v>3770</v>
      </c>
      <c r="H5" s="54" t="s">
        <v>566</v>
      </c>
    </row>
    <row r="6" spans="1:8" s="54" customFormat="1" ht="17.25" customHeight="1" x14ac:dyDescent="0.25">
      <c r="A6" s="50">
        <v>3</v>
      </c>
      <c r="B6" s="51" t="s">
        <v>563</v>
      </c>
      <c r="C6" s="50" t="s">
        <v>3</v>
      </c>
      <c r="D6" s="39">
        <v>176</v>
      </c>
      <c r="E6" s="52">
        <v>60</v>
      </c>
      <c r="F6" s="53">
        <f t="shared" si="0"/>
        <v>10560</v>
      </c>
      <c r="G6" s="54" t="s">
        <v>564</v>
      </c>
      <c r="H6" s="54" t="s">
        <v>571</v>
      </c>
    </row>
    <row r="7" spans="1:8" s="54" customFormat="1" ht="17.25" customHeight="1" x14ac:dyDescent="0.25">
      <c r="A7" s="50">
        <v>4</v>
      </c>
      <c r="B7" s="51" t="s">
        <v>553</v>
      </c>
      <c r="C7" s="50" t="s">
        <v>3</v>
      </c>
      <c r="D7" s="39">
        <v>40</v>
      </c>
      <c r="E7" s="52">
        <v>77.5</v>
      </c>
      <c r="F7" s="53">
        <f t="shared" si="0"/>
        <v>3100</v>
      </c>
      <c r="H7" s="54" t="s">
        <v>567</v>
      </c>
    </row>
    <row r="8" spans="1:8" s="54" customFormat="1" ht="17.25" customHeight="1" x14ac:dyDescent="0.25">
      <c r="A8" s="50">
        <v>5</v>
      </c>
      <c r="B8" s="56" t="s">
        <v>573</v>
      </c>
      <c r="C8" s="50" t="s">
        <v>3</v>
      </c>
      <c r="D8" s="50">
        <v>22</v>
      </c>
      <c r="E8" s="57">
        <v>163.4</v>
      </c>
      <c r="F8" s="53">
        <f>E8*D8</f>
        <v>3594.8</v>
      </c>
      <c r="H8" s="71" t="s">
        <v>572</v>
      </c>
    </row>
    <row r="9" spans="1:8" s="54" customFormat="1" ht="17.25" customHeight="1" x14ac:dyDescent="0.25">
      <c r="A9" s="50">
        <v>6</v>
      </c>
      <c r="B9" s="56" t="s">
        <v>574</v>
      </c>
      <c r="C9" s="39" t="s">
        <v>19</v>
      </c>
      <c r="D9" s="50">
        <v>4</v>
      </c>
      <c r="E9" s="57">
        <v>990</v>
      </c>
      <c r="F9" s="53">
        <f>E9*D9</f>
        <v>3960</v>
      </c>
      <c r="H9" s="71" t="s">
        <v>575</v>
      </c>
    </row>
    <row r="10" spans="1:8" s="54" customFormat="1" ht="17.25" customHeight="1" x14ac:dyDescent="0.25">
      <c r="A10" s="50">
        <v>7</v>
      </c>
      <c r="B10" s="51" t="s">
        <v>576</v>
      </c>
      <c r="C10" s="39" t="s">
        <v>19</v>
      </c>
      <c r="D10" s="39">
        <v>30</v>
      </c>
      <c r="E10" s="52">
        <v>15</v>
      </c>
      <c r="F10" s="53">
        <f t="shared" ref="F10:F28" si="1">E10*D10</f>
        <v>450</v>
      </c>
    </row>
    <row r="11" spans="1:8" s="54" customFormat="1" ht="17.25" customHeight="1" x14ac:dyDescent="0.25">
      <c r="A11" s="50">
        <v>8</v>
      </c>
      <c r="B11" s="56" t="s">
        <v>577</v>
      </c>
      <c r="C11" s="50" t="s">
        <v>3</v>
      </c>
      <c r="D11" s="39">
        <v>48</v>
      </c>
      <c r="E11" s="52">
        <v>34</v>
      </c>
      <c r="F11" s="53">
        <f t="shared" si="1"/>
        <v>1632</v>
      </c>
      <c r="H11" s="54" t="s">
        <v>579</v>
      </c>
    </row>
    <row r="12" spans="1:8" s="54" customFormat="1" ht="17.25" customHeight="1" x14ac:dyDescent="0.25">
      <c r="A12" s="50">
        <v>9</v>
      </c>
      <c r="B12" s="51" t="s">
        <v>578</v>
      </c>
      <c r="C12" s="39" t="s">
        <v>19</v>
      </c>
      <c r="D12" s="39">
        <v>64</v>
      </c>
      <c r="E12" s="52">
        <v>5</v>
      </c>
      <c r="F12" s="53">
        <f t="shared" si="1"/>
        <v>320</v>
      </c>
    </row>
    <row r="13" spans="1:8" s="54" customFormat="1" ht="20.25" customHeight="1" x14ac:dyDescent="0.25">
      <c r="A13" s="50">
        <v>10</v>
      </c>
      <c r="B13" s="51" t="s">
        <v>556</v>
      </c>
      <c r="C13" s="39" t="s">
        <v>19</v>
      </c>
      <c r="D13" s="39">
        <v>16</v>
      </c>
      <c r="E13" s="52">
        <v>3968</v>
      </c>
      <c r="F13" s="53">
        <f t="shared" si="1"/>
        <v>63488</v>
      </c>
    </row>
    <row r="14" spans="1:8" s="54" customFormat="1" ht="15.75" customHeight="1" x14ac:dyDescent="0.25">
      <c r="A14" s="50">
        <v>11</v>
      </c>
      <c r="B14" s="51" t="s">
        <v>557</v>
      </c>
      <c r="C14" s="39" t="s">
        <v>19</v>
      </c>
      <c r="D14" s="39">
        <v>1</v>
      </c>
      <c r="E14" s="52">
        <v>6448</v>
      </c>
      <c r="F14" s="53">
        <f>E14*D14</f>
        <v>6448</v>
      </c>
    </row>
    <row r="15" spans="1:8" s="54" customFormat="1" x14ac:dyDescent="0.25">
      <c r="A15" s="50">
        <v>12</v>
      </c>
      <c r="B15" s="51" t="s">
        <v>580</v>
      </c>
      <c r="C15" s="39" t="s">
        <v>19</v>
      </c>
      <c r="D15" s="39">
        <v>1</v>
      </c>
      <c r="E15" s="52">
        <v>1900</v>
      </c>
      <c r="F15" s="53">
        <f t="shared" si="1"/>
        <v>1900</v>
      </c>
      <c r="H15" s="54" t="s">
        <v>581</v>
      </c>
    </row>
    <row r="16" spans="1:8" s="54" customFormat="1" x14ac:dyDescent="0.25">
      <c r="A16" s="50">
        <v>13</v>
      </c>
      <c r="B16" s="58" t="s">
        <v>582</v>
      </c>
      <c r="C16" s="39" t="s">
        <v>19</v>
      </c>
      <c r="D16" s="59">
        <v>2</v>
      </c>
      <c r="E16" s="60">
        <v>12429</v>
      </c>
      <c r="F16" s="53">
        <f t="shared" si="1"/>
        <v>24858</v>
      </c>
    </row>
    <row r="17" spans="1:8" s="54" customFormat="1" x14ac:dyDescent="0.25">
      <c r="A17" s="50">
        <v>14</v>
      </c>
      <c r="B17" s="58" t="s">
        <v>568</v>
      </c>
      <c r="C17" s="39" t="s">
        <v>19</v>
      </c>
      <c r="D17" s="59">
        <v>16</v>
      </c>
      <c r="E17" s="60">
        <v>230</v>
      </c>
      <c r="F17" s="53">
        <f t="shared" si="1"/>
        <v>3680</v>
      </c>
      <c r="H17" s="54" t="s">
        <v>569</v>
      </c>
    </row>
    <row r="18" spans="1:8" s="54" customFormat="1" x14ac:dyDescent="0.25">
      <c r="A18" s="50">
        <v>15</v>
      </c>
      <c r="B18" s="58" t="s">
        <v>560</v>
      </c>
      <c r="C18" s="39" t="s">
        <v>19</v>
      </c>
      <c r="D18" s="59">
        <v>1</v>
      </c>
      <c r="E18" s="60">
        <v>1398.11</v>
      </c>
      <c r="F18" s="53">
        <f>E18*D18</f>
        <v>1398.11</v>
      </c>
    </row>
    <row r="19" spans="1:8" s="54" customFormat="1" x14ac:dyDescent="0.25">
      <c r="A19" s="50">
        <v>16</v>
      </c>
      <c r="B19" s="58" t="s">
        <v>23</v>
      </c>
      <c r="C19" s="39" t="s">
        <v>19</v>
      </c>
      <c r="D19" s="59">
        <v>2</v>
      </c>
      <c r="E19" s="60">
        <v>552.34</v>
      </c>
      <c r="F19" s="53">
        <f t="shared" si="1"/>
        <v>1104.68</v>
      </c>
    </row>
    <row r="20" spans="1:8" s="54" customFormat="1" x14ac:dyDescent="0.25">
      <c r="A20" s="50">
        <v>17</v>
      </c>
      <c r="B20" s="58" t="s">
        <v>552</v>
      </c>
      <c r="C20" s="39" t="s">
        <v>19</v>
      </c>
      <c r="D20" s="59">
        <v>2</v>
      </c>
      <c r="E20" s="60">
        <v>142.72999999999999</v>
      </c>
      <c r="F20" s="61">
        <f t="shared" si="1"/>
        <v>285.45999999999998</v>
      </c>
    </row>
    <row r="21" spans="1:8" s="54" customFormat="1" x14ac:dyDescent="0.25">
      <c r="A21" s="50">
        <v>18</v>
      </c>
      <c r="B21" s="58" t="s">
        <v>570</v>
      </c>
      <c r="C21" s="39" t="s">
        <v>19</v>
      </c>
      <c r="D21" s="63">
        <v>16</v>
      </c>
      <c r="E21" s="64">
        <v>211.46</v>
      </c>
      <c r="F21" s="70">
        <f t="shared" si="1"/>
        <v>3383.36</v>
      </c>
    </row>
    <row r="22" spans="1:8" s="54" customFormat="1" x14ac:dyDescent="0.25">
      <c r="A22" s="50">
        <v>19</v>
      </c>
      <c r="B22" s="62" t="s">
        <v>24</v>
      </c>
      <c r="C22" s="63" t="s">
        <v>3</v>
      </c>
      <c r="D22" s="63">
        <v>50</v>
      </c>
      <c r="E22" s="64">
        <v>24.2</v>
      </c>
      <c r="F22" s="53">
        <f t="shared" si="1"/>
        <v>1210</v>
      </c>
    </row>
    <row r="23" spans="1:8" s="54" customFormat="1" x14ac:dyDescent="0.25">
      <c r="A23" s="50">
        <v>20</v>
      </c>
      <c r="B23" s="58" t="s">
        <v>26</v>
      </c>
      <c r="C23" s="59" t="s">
        <v>19</v>
      </c>
      <c r="D23" s="59">
        <v>10</v>
      </c>
      <c r="E23" s="60">
        <v>7</v>
      </c>
      <c r="F23" s="53">
        <f t="shared" si="1"/>
        <v>70</v>
      </c>
    </row>
    <row r="24" spans="1:8" s="54" customFormat="1" x14ac:dyDescent="0.25">
      <c r="A24" s="50">
        <v>21</v>
      </c>
      <c r="B24" s="58" t="s">
        <v>27</v>
      </c>
      <c r="C24" s="59" t="s">
        <v>19</v>
      </c>
      <c r="D24" s="59">
        <v>4</v>
      </c>
      <c r="E24" s="60">
        <v>40</v>
      </c>
      <c r="F24" s="53">
        <f t="shared" si="1"/>
        <v>160</v>
      </c>
      <c r="H24" s="54" t="s">
        <v>565</v>
      </c>
    </row>
    <row r="25" spans="1:8" s="54" customFormat="1" x14ac:dyDescent="0.25">
      <c r="A25" s="50">
        <v>22</v>
      </c>
      <c r="B25" s="58" t="s">
        <v>28</v>
      </c>
      <c r="C25" s="59" t="s">
        <v>19</v>
      </c>
      <c r="D25" s="65">
        <v>6</v>
      </c>
      <c r="E25" s="60">
        <v>40</v>
      </c>
      <c r="F25" s="61">
        <f t="shared" si="1"/>
        <v>240</v>
      </c>
    </row>
    <row r="26" spans="1:8" s="54" customFormat="1" x14ac:dyDescent="0.25">
      <c r="A26" s="50">
        <v>23</v>
      </c>
      <c r="B26" s="58" t="s">
        <v>25</v>
      </c>
      <c r="C26" s="59" t="s">
        <v>19</v>
      </c>
      <c r="D26" s="59">
        <v>50</v>
      </c>
      <c r="E26" s="60">
        <v>5</v>
      </c>
      <c r="F26" s="66">
        <f t="shared" si="1"/>
        <v>250</v>
      </c>
    </row>
    <row r="27" spans="1:8" s="54" customFormat="1" x14ac:dyDescent="0.25">
      <c r="A27" s="50">
        <v>24</v>
      </c>
      <c r="B27" s="58" t="s">
        <v>29</v>
      </c>
      <c r="C27" s="59" t="s">
        <v>3</v>
      </c>
      <c r="D27" s="59">
        <v>2</v>
      </c>
      <c r="E27" s="60">
        <v>58.43</v>
      </c>
      <c r="F27" s="66">
        <f t="shared" si="1"/>
        <v>116.86</v>
      </c>
    </row>
    <row r="28" spans="1:8" x14ac:dyDescent="0.25">
      <c r="A28" s="50">
        <v>25</v>
      </c>
      <c r="B28" s="62" t="s">
        <v>30</v>
      </c>
      <c r="C28" s="63"/>
      <c r="D28" s="63">
        <v>1</v>
      </c>
      <c r="E28" s="64">
        <v>5000</v>
      </c>
      <c r="F28" s="66">
        <f t="shared" si="1"/>
        <v>5000</v>
      </c>
      <c r="G28" s="54"/>
      <c r="H28" s="54"/>
    </row>
    <row r="29" spans="1:8" ht="30" x14ac:dyDescent="0.25">
      <c r="A29" s="50">
        <v>26</v>
      </c>
      <c r="B29" s="67" t="s">
        <v>558</v>
      </c>
      <c r="C29" s="68" t="s">
        <v>19</v>
      </c>
      <c r="D29" s="68">
        <v>8</v>
      </c>
      <c r="E29" s="69">
        <v>600</v>
      </c>
      <c r="F29" s="66">
        <f>E29*D29</f>
        <v>4800</v>
      </c>
      <c r="G29" s="54"/>
      <c r="H29" s="54"/>
    </row>
    <row r="30" spans="1:8" x14ac:dyDescent="0.25">
      <c r="A30" s="50">
        <v>27</v>
      </c>
      <c r="B30" s="47" t="s">
        <v>555</v>
      </c>
      <c r="C30" s="37" t="s">
        <v>3</v>
      </c>
      <c r="D30" s="37">
        <v>80</v>
      </c>
      <c r="E30" s="43">
        <v>20</v>
      </c>
      <c r="F30" s="41">
        <f>E30*D30</f>
        <v>1600</v>
      </c>
    </row>
    <row r="31" spans="1:8" x14ac:dyDescent="0.25">
      <c r="A31" s="50">
        <v>28</v>
      </c>
      <c r="B31" s="47" t="s">
        <v>31</v>
      </c>
      <c r="C31" s="37" t="s">
        <v>3</v>
      </c>
      <c r="D31" s="37">
        <v>2</v>
      </c>
      <c r="E31" s="44">
        <v>139</v>
      </c>
      <c r="F31" s="41">
        <f>E31*D31</f>
        <v>278</v>
      </c>
    </row>
    <row r="32" spans="1:8" ht="15.75" thickBot="1" x14ac:dyDescent="0.3">
      <c r="A32" s="50">
        <v>29</v>
      </c>
      <c r="B32" s="47" t="s">
        <v>559</v>
      </c>
      <c r="C32" s="37" t="s">
        <v>19</v>
      </c>
      <c r="D32" s="37">
        <v>4</v>
      </c>
      <c r="E32" s="44">
        <v>99.34</v>
      </c>
      <c r="F32" s="41">
        <f>E32*D32</f>
        <v>397.36</v>
      </c>
    </row>
    <row r="33" spans="1:6" ht="15.75" thickBot="1" x14ac:dyDescent="0.3">
      <c r="A33" s="55"/>
      <c r="B33" s="46" t="s">
        <v>20</v>
      </c>
      <c r="C33" s="45"/>
      <c r="D33" s="45"/>
      <c r="E33" s="46"/>
      <c r="F33" s="42">
        <f>SUM(F4:F32)</f>
        <v>152654.62999999992</v>
      </c>
    </row>
  </sheetData>
  <customSheetViews>
    <customSheetView guid="{F01EB12E-5D0C-4CC3-B0AC-BACFD0E89190}" showPageBreaks="1" printArea="1" state="hidden">
      <selection activeCell="H21" sqref="H21"/>
      <pageMargins left="0.7" right="0.7" top="0.75" bottom="0.75" header="0.3" footer="0.3"/>
      <pageSetup paperSize="9" orientation="portrait" r:id="rId1"/>
    </customSheetView>
    <customSheetView guid="{38350C29-1FDA-422D-98AA-8A1B8B780474}" showPageBreaks="1" printArea="1" state="hidden">
      <selection activeCell="H23" sqref="H23"/>
      <pageMargins left="0.7" right="0.7" top="0.75" bottom="0.75" header="0.3" footer="0.3"/>
      <pageSetup paperSize="9" orientation="portrait" r:id="rId2"/>
    </customSheetView>
    <customSheetView guid="{C27BBA55-A378-4400-A9AD-0B7EACCB2F5B}" showPageBreaks="1" printArea="1" state="hidden">
      <selection activeCell="H23" sqref="H23"/>
      <pageMargins left="0.7" right="0.7" top="0.75" bottom="0.75" header="0.3" footer="0.3"/>
      <pageSetup paperSize="9" orientation="portrait" r:id="rId3"/>
    </customSheetView>
  </customSheetViews>
  <pageMargins left="0.7" right="0.7" top="0.75" bottom="0.75" header="0.3" footer="0.3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zoomScale="90" zoomScaleNormal="90" zoomScaleSheetLayoutView="70" workbookViewId="0">
      <selection sqref="A1:N36"/>
    </sheetView>
  </sheetViews>
  <sheetFormatPr defaultColWidth="9.140625" defaultRowHeight="15" x14ac:dyDescent="0.25"/>
  <cols>
    <col min="1" max="1" width="4.28515625" style="48" customWidth="1"/>
    <col min="2" max="2" width="81.28515625" style="48" customWidth="1"/>
    <col min="3" max="3" width="6.42578125" style="49" customWidth="1"/>
    <col min="4" max="4" width="6.140625" style="49" customWidth="1"/>
    <col min="5" max="5" width="11.28515625" style="48" customWidth="1"/>
    <col min="6" max="6" width="12.28515625" style="48" customWidth="1"/>
    <col min="7" max="7" width="3" style="48" customWidth="1"/>
    <col min="8" max="8" width="4.7109375" style="48" customWidth="1"/>
    <col min="9" max="9" width="14" style="48" customWidth="1"/>
    <col min="10" max="10" width="59.140625" style="48" customWidth="1"/>
    <col min="11" max="12" width="5.85546875" style="48" customWidth="1"/>
    <col min="13" max="13" width="11.42578125" style="48" customWidth="1"/>
    <col min="14" max="14" width="12.5703125" style="48" customWidth="1"/>
    <col min="15" max="16384" width="9.140625" style="48"/>
  </cols>
  <sheetData>
    <row r="1" spans="1:14" x14ac:dyDescent="0.25">
      <c r="C1" s="48"/>
      <c r="E1" s="77" t="s">
        <v>586</v>
      </c>
      <c r="F1" s="78">
        <v>2</v>
      </c>
      <c r="N1" s="123" t="s">
        <v>623</v>
      </c>
    </row>
    <row r="2" spans="1:14" x14ac:dyDescent="0.25">
      <c r="C2" s="48"/>
      <c r="E2" s="77" t="s">
        <v>590</v>
      </c>
      <c r="F2" s="78">
        <v>16</v>
      </c>
      <c r="N2" s="123" t="s">
        <v>653</v>
      </c>
    </row>
    <row r="3" spans="1:14" ht="15.75" x14ac:dyDescent="0.25">
      <c r="C3" s="48"/>
      <c r="E3" s="77" t="s">
        <v>587</v>
      </c>
      <c r="F3" s="78">
        <v>2</v>
      </c>
      <c r="H3" s="122"/>
      <c r="I3" s="122"/>
      <c r="J3" s="122"/>
      <c r="K3" s="122"/>
      <c r="L3" s="122"/>
      <c r="M3" s="122"/>
      <c r="N3" s="123" t="s">
        <v>631</v>
      </c>
    </row>
    <row r="4" spans="1:14" x14ac:dyDescent="0.25">
      <c r="C4" s="48"/>
      <c r="E4" s="77" t="s">
        <v>588</v>
      </c>
      <c r="F4" s="78">
        <v>2</v>
      </c>
    </row>
    <row r="5" spans="1:14" x14ac:dyDescent="0.25">
      <c r="C5" s="48"/>
      <c r="E5" s="77" t="s">
        <v>593</v>
      </c>
      <c r="F5" s="78">
        <f>F2/F3</f>
        <v>8</v>
      </c>
    </row>
    <row r="6" spans="1:14" x14ac:dyDescent="0.25">
      <c r="B6" s="77"/>
      <c r="C6" s="78"/>
    </row>
    <row r="7" spans="1:14" ht="37.5" customHeight="1" x14ac:dyDescent="0.25">
      <c r="A7" s="144" t="s">
        <v>651</v>
      </c>
      <c r="B7" s="144"/>
      <c r="C7" s="144"/>
      <c r="D7" s="144"/>
      <c r="E7" s="144"/>
      <c r="F7" s="144"/>
      <c r="G7" s="72"/>
      <c r="H7" s="144" t="s">
        <v>652</v>
      </c>
      <c r="I7" s="144"/>
      <c r="J7" s="144"/>
      <c r="K7" s="144"/>
      <c r="L7" s="144"/>
      <c r="M7" s="144"/>
      <c r="N7" s="144"/>
    </row>
    <row r="8" spans="1:14" ht="15.75" thickBot="1" x14ac:dyDescent="0.3">
      <c r="B8" s="77"/>
      <c r="C8" s="78"/>
    </row>
    <row r="9" spans="1:14" ht="29.25" thickBot="1" x14ac:dyDescent="0.3">
      <c r="A9" s="111" t="s">
        <v>0</v>
      </c>
      <c r="B9" s="112" t="s">
        <v>15</v>
      </c>
      <c r="C9" s="112" t="s">
        <v>16</v>
      </c>
      <c r="D9" s="112" t="s">
        <v>5</v>
      </c>
      <c r="E9" s="112" t="s">
        <v>624</v>
      </c>
      <c r="F9" s="113" t="s">
        <v>625</v>
      </c>
      <c r="H9" s="6" t="s">
        <v>0</v>
      </c>
      <c r="I9" s="135" t="s">
        <v>554</v>
      </c>
      <c r="J9" s="7" t="s">
        <v>589</v>
      </c>
      <c r="K9" s="7" t="s">
        <v>16</v>
      </c>
      <c r="L9" s="7" t="s">
        <v>5</v>
      </c>
      <c r="M9" s="7" t="s">
        <v>624</v>
      </c>
      <c r="N9" s="136" t="s">
        <v>625</v>
      </c>
    </row>
    <row r="10" spans="1:14" s="54" customFormat="1" x14ac:dyDescent="0.25">
      <c r="A10" s="100">
        <v>1</v>
      </c>
      <c r="B10" s="101" t="s">
        <v>632</v>
      </c>
      <c r="C10" s="102" t="s">
        <v>592</v>
      </c>
      <c r="D10" s="103">
        <f>4*F2</f>
        <v>64</v>
      </c>
      <c r="E10" s="125">
        <v>73.260000000000005</v>
      </c>
      <c r="F10" s="104">
        <f t="shared" ref="F10:F26" si="0">E10*D10</f>
        <v>4688.6400000000003</v>
      </c>
      <c r="H10" s="128">
        <v>1</v>
      </c>
      <c r="I10" s="129" t="s">
        <v>584</v>
      </c>
      <c r="J10" s="130" t="s">
        <v>610</v>
      </c>
      <c r="K10" s="131" t="s">
        <v>19</v>
      </c>
      <c r="L10" s="132">
        <f>F2+1</f>
        <v>17</v>
      </c>
      <c r="M10" s="133">
        <v>590</v>
      </c>
      <c r="N10" s="134">
        <f>M10*L10</f>
        <v>10030</v>
      </c>
    </row>
    <row r="11" spans="1:14" s="54" customFormat="1" x14ac:dyDescent="0.25">
      <c r="A11" s="91">
        <v>2</v>
      </c>
      <c r="B11" s="79" t="s">
        <v>632</v>
      </c>
      <c r="C11" s="68" t="s">
        <v>592</v>
      </c>
      <c r="D11" s="80">
        <f>'Расчет проводов'!G6</f>
        <v>160</v>
      </c>
      <c r="E11" s="126">
        <v>73.260000000000005</v>
      </c>
      <c r="F11" s="114">
        <f t="shared" si="0"/>
        <v>11721.6</v>
      </c>
      <c r="H11" s="96">
        <v>2</v>
      </c>
      <c r="I11" s="73" t="s">
        <v>584</v>
      </c>
      <c r="J11" s="4" t="s">
        <v>611</v>
      </c>
      <c r="K11" s="2" t="s">
        <v>19</v>
      </c>
      <c r="L11" s="99">
        <f>F2+1</f>
        <v>17</v>
      </c>
      <c r="M11" s="82">
        <v>590</v>
      </c>
      <c r="N11" s="84">
        <f>M11*L11</f>
        <v>10030</v>
      </c>
    </row>
    <row r="12" spans="1:14" s="54" customFormat="1" x14ac:dyDescent="0.25">
      <c r="A12" s="91">
        <v>3</v>
      </c>
      <c r="B12" s="79" t="s">
        <v>633</v>
      </c>
      <c r="C12" s="68" t="s">
        <v>592</v>
      </c>
      <c r="D12" s="80">
        <f>4*F2</f>
        <v>64</v>
      </c>
      <c r="E12" s="126">
        <v>182.4</v>
      </c>
      <c r="F12" s="114">
        <f>E12*D12</f>
        <v>11673.6</v>
      </c>
      <c r="H12" s="96">
        <v>3</v>
      </c>
      <c r="I12" s="2" t="s">
        <v>600</v>
      </c>
      <c r="J12" s="4" t="s">
        <v>599</v>
      </c>
      <c r="K12" s="2" t="s">
        <v>583</v>
      </c>
      <c r="L12" s="99">
        <f>D13</f>
        <v>24</v>
      </c>
      <c r="M12" s="82">
        <v>650</v>
      </c>
      <c r="N12" s="84">
        <f t="shared" ref="N12:N22" si="1">M12*L12</f>
        <v>15600</v>
      </c>
    </row>
    <row r="13" spans="1:14" s="54" customFormat="1" x14ac:dyDescent="0.25">
      <c r="A13" s="91">
        <v>4</v>
      </c>
      <c r="B13" s="79" t="s">
        <v>633</v>
      </c>
      <c r="C13" s="68" t="s">
        <v>592</v>
      </c>
      <c r="D13" s="80">
        <f>'Расчет проводов'!G7</f>
        <v>24</v>
      </c>
      <c r="E13" s="126">
        <v>182.4</v>
      </c>
      <c r="F13" s="114">
        <f>E13*D13</f>
        <v>4377.6000000000004</v>
      </c>
      <c r="H13" s="96">
        <v>4</v>
      </c>
      <c r="I13" s="73" t="s">
        <v>584</v>
      </c>
      <c r="J13" s="74" t="s">
        <v>604</v>
      </c>
      <c r="K13" s="2" t="s">
        <v>583</v>
      </c>
      <c r="L13" s="99">
        <f>D29</f>
        <v>24</v>
      </c>
      <c r="M13" s="82">
        <v>750</v>
      </c>
      <c r="N13" s="84">
        <f t="shared" si="1"/>
        <v>18000</v>
      </c>
    </row>
    <row r="14" spans="1:14" s="54" customFormat="1" x14ac:dyDescent="0.25">
      <c r="A14" s="91">
        <v>5</v>
      </c>
      <c r="B14" s="79" t="s">
        <v>634</v>
      </c>
      <c r="C14" s="68" t="s">
        <v>592</v>
      </c>
      <c r="D14" s="85">
        <v>20</v>
      </c>
      <c r="E14" s="126">
        <v>113.33</v>
      </c>
      <c r="F14" s="114">
        <f t="shared" si="0"/>
        <v>2266.6</v>
      </c>
      <c r="H14" s="96">
        <v>5</v>
      </c>
      <c r="I14" s="73" t="s">
        <v>584</v>
      </c>
      <c r="J14" s="74" t="s">
        <v>620</v>
      </c>
      <c r="K14" s="2" t="s">
        <v>583</v>
      </c>
      <c r="L14" s="99">
        <f>D13</f>
        <v>24</v>
      </c>
      <c r="M14" s="82">
        <v>550</v>
      </c>
      <c r="N14" s="84">
        <f t="shared" si="1"/>
        <v>13200</v>
      </c>
    </row>
    <row r="15" spans="1:14" s="54" customFormat="1" x14ac:dyDescent="0.25">
      <c r="A15" s="91">
        <v>6</v>
      </c>
      <c r="B15" s="87" t="s">
        <v>649</v>
      </c>
      <c r="C15" s="68" t="s">
        <v>19</v>
      </c>
      <c r="D15" s="85">
        <f>F2</f>
        <v>16</v>
      </c>
      <c r="E15" s="81">
        <v>12800</v>
      </c>
      <c r="F15" s="114">
        <f t="shared" si="0"/>
        <v>204800</v>
      </c>
      <c r="G15" s="71"/>
      <c r="H15" s="96">
        <v>6</v>
      </c>
      <c r="I15" s="73" t="s">
        <v>584</v>
      </c>
      <c r="J15" s="74" t="s">
        <v>621</v>
      </c>
      <c r="K15" s="2" t="s">
        <v>583</v>
      </c>
      <c r="L15" s="99">
        <f>D11</f>
        <v>160</v>
      </c>
      <c r="M15" s="82">
        <v>450</v>
      </c>
      <c r="N15" s="84">
        <f t="shared" si="1"/>
        <v>72000</v>
      </c>
    </row>
    <row r="16" spans="1:14" s="54" customFormat="1" x14ac:dyDescent="0.25">
      <c r="A16" s="91">
        <v>7</v>
      </c>
      <c r="B16" s="51" t="s">
        <v>650</v>
      </c>
      <c r="C16" s="68" t="s">
        <v>19</v>
      </c>
      <c r="D16" s="85">
        <v>1</v>
      </c>
      <c r="E16" s="81">
        <v>13500</v>
      </c>
      <c r="F16" s="114">
        <f t="shared" si="0"/>
        <v>13500</v>
      </c>
      <c r="H16" s="96">
        <v>7</v>
      </c>
      <c r="I16" s="73" t="s">
        <v>584</v>
      </c>
      <c r="J16" s="74" t="s">
        <v>635</v>
      </c>
      <c r="K16" s="2" t="s">
        <v>19</v>
      </c>
      <c r="L16" s="99">
        <f>D15</f>
        <v>16</v>
      </c>
      <c r="M16" s="83">
        <v>1500</v>
      </c>
      <c r="N16" s="84">
        <f t="shared" si="1"/>
        <v>24000</v>
      </c>
    </row>
    <row r="17" spans="1:14" s="54" customFormat="1" x14ac:dyDescent="0.25">
      <c r="A17" s="91">
        <v>8</v>
      </c>
      <c r="B17" s="51" t="s">
        <v>639</v>
      </c>
      <c r="C17" s="68" t="s">
        <v>19</v>
      </c>
      <c r="D17" s="85">
        <v>3</v>
      </c>
      <c r="E17" s="126">
        <v>679.8</v>
      </c>
      <c r="F17" s="114">
        <f t="shared" si="0"/>
        <v>2039.3999999999999</v>
      </c>
      <c r="H17" s="96">
        <v>8</v>
      </c>
      <c r="I17" s="73" t="s">
        <v>584</v>
      </c>
      <c r="J17" s="86" t="s">
        <v>636</v>
      </c>
      <c r="K17" s="2" t="s">
        <v>19</v>
      </c>
      <c r="L17" s="99">
        <f>D18</f>
        <v>2</v>
      </c>
      <c r="M17" s="82">
        <v>1500</v>
      </c>
      <c r="N17" s="84">
        <f t="shared" si="1"/>
        <v>3000</v>
      </c>
    </row>
    <row r="18" spans="1:14" s="54" customFormat="1" x14ac:dyDescent="0.25">
      <c r="A18" s="91">
        <v>9</v>
      </c>
      <c r="B18" s="79" t="s">
        <v>640</v>
      </c>
      <c r="C18" s="68" t="s">
        <v>19</v>
      </c>
      <c r="D18" s="80">
        <f>F3</f>
        <v>2</v>
      </c>
      <c r="E18" s="126">
        <v>11823</v>
      </c>
      <c r="F18" s="114">
        <f t="shared" si="0"/>
        <v>23646</v>
      </c>
      <c r="H18" s="96">
        <v>9</v>
      </c>
      <c r="I18" s="73" t="s">
        <v>584</v>
      </c>
      <c r="J18" s="74" t="s">
        <v>605</v>
      </c>
      <c r="K18" s="2" t="s">
        <v>19</v>
      </c>
      <c r="L18" s="99">
        <f>D16</f>
        <v>1</v>
      </c>
      <c r="M18" s="83">
        <v>1000</v>
      </c>
      <c r="N18" s="84">
        <f t="shared" si="1"/>
        <v>1000</v>
      </c>
    </row>
    <row r="19" spans="1:14" s="54" customFormat="1" x14ac:dyDescent="0.25">
      <c r="A19" s="91">
        <v>10</v>
      </c>
      <c r="B19" s="79" t="s">
        <v>641</v>
      </c>
      <c r="C19" s="68" t="s">
        <v>19</v>
      </c>
      <c r="D19" s="80">
        <f>D18</f>
        <v>2</v>
      </c>
      <c r="E19" s="126">
        <v>8867</v>
      </c>
      <c r="F19" s="114">
        <f t="shared" si="0"/>
        <v>17734</v>
      </c>
      <c r="H19" s="96">
        <v>10</v>
      </c>
      <c r="I19" s="73" t="s">
        <v>584</v>
      </c>
      <c r="J19" s="86" t="s">
        <v>585</v>
      </c>
      <c r="K19" s="2" t="s">
        <v>19</v>
      </c>
      <c r="L19" s="99">
        <f>D28</f>
        <v>1</v>
      </c>
      <c r="M19" s="82">
        <v>3000</v>
      </c>
      <c r="N19" s="84">
        <f t="shared" si="1"/>
        <v>3000</v>
      </c>
    </row>
    <row r="20" spans="1:14" s="54" customFormat="1" x14ac:dyDescent="0.25">
      <c r="A20" s="91">
        <v>11</v>
      </c>
      <c r="B20" s="79" t="s">
        <v>642</v>
      </c>
      <c r="C20" s="68" t="s">
        <v>19</v>
      </c>
      <c r="D20" s="127">
        <f>0.0105*D15</f>
        <v>0.16800000000000001</v>
      </c>
      <c r="E20" s="126">
        <v>88271.18</v>
      </c>
      <c r="F20" s="114">
        <f t="shared" si="0"/>
        <v>14829.55824</v>
      </c>
      <c r="H20" s="96">
        <v>11</v>
      </c>
      <c r="I20" s="73" t="s">
        <v>584</v>
      </c>
      <c r="J20" s="86" t="s">
        <v>637</v>
      </c>
      <c r="K20" s="2" t="s">
        <v>19</v>
      </c>
      <c r="L20" s="99">
        <f>D32</f>
        <v>4</v>
      </c>
      <c r="M20" s="82">
        <v>700</v>
      </c>
      <c r="N20" s="84">
        <f t="shared" si="1"/>
        <v>2800</v>
      </c>
    </row>
    <row r="21" spans="1:14" s="54" customFormat="1" x14ac:dyDescent="0.25">
      <c r="A21" s="91">
        <v>12</v>
      </c>
      <c r="B21" s="79" t="s">
        <v>560</v>
      </c>
      <c r="C21" s="68" t="s">
        <v>19</v>
      </c>
      <c r="D21" s="80">
        <v>4</v>
      </c>
      <c r="E21" s="126">
        <v>1745</v>
      </c>
      <c r="F21" s="114">
        <f t="shared" si="0"/>
        <v>6980</v>
      </c>
      <c r="H21" s="96">
        <v>12</v>
      </c>
      <c r="I21" s="73" t="s">
        <v>584</v>
      </c>
      <c r="J21" s="86" t="s">
        <v>648</v>
      </c>
      <c r="K21" s="2" t="s">
        <v>19</v>
      </c>
      <c r="L21" s="127">
        <f>0.0105*L16</f>
        <v>0.16800000000000001</v>
      </c>
      <c r="M21" s="82">
        <v>24493.97</v>
      </c>
      <c r="N21" s="84">
        <f t="shared" si="1"/>
        <v>4114.9869600000002</v>
      </c>
    </row>
    <row r="22" spans="1:14" s="54" customFormat="1" x14ac:dyDescent="0.25">
      <c r="A22" s="91">
        <v>13</v>
      </c>
      <c r="B22" s="79" t="s">
        <v>643</v>
      </c>
      <c r="C22" s="68" t="s">
        <v>19</v>
      </c>
      <c r="D22" s="80">
        <v>4</v>
      </c>
      <c r="E22" s="126">
        <v>195</v>
      </c>
      <c r="F22" s="114">
        <f t="shared" si="0"/>
        <v>780</v>
      </c>
      <c r="H22" s="96">
        <v>12</v>
      </c>
      <c r="I22" s="73" t="s">
        <v>584</v>
      </c>
      <c r="J22" s="86" t="s">
        <v>638</v>
      </c>
      <c r="K22" s="2" t="s">
        <v>19</v>
      </c>
      <c r="L22" s="99">
        <f>D32</f>
        <v>4</v>
      </c>
      <c r="M22" s="82">
        <v>750</v>
      </c>
      <c r="N22" s="84">
        <f t="shared" si="1"/>
        <v>3000</v>
      </c>
    </row>
    <row r="23" spans="1:14" s="54" customFormat="1" ht="15.75" thickBot="1" x14ac:dyDescent="0.3">
      <c r="A23" s="91">
        <v>14</v>
      </c>
      <c r="B23" s="79" t="s">
        <v>644</v>
      </c>
      <c r="C23" s="68" t="s">
        <v>592</v>
      </c>
      <c r="D23" s="80">
        <f>F3</f>
        <v>2</v>
      </c>
      <c r="E23" s="81">
        <v>58.43</v>
      </c>
      <c r="F23" s="114">
        <f t="shared" si="0"/>
        <v>116.86</v>
      </c>
      <c r="H23" s="97">
        <v>13</v>
      </c>
      <c r="I23" s="98" t="s">
        <v>584</v>
      </c>
      <c r="J23" s="88" t="s">
        <v>618</v>
      </c>
      <c r="K23" s="14" t="s">
        <v>583</v>
      </c>
      <c r="L23" s="107">
        <f>D33</f>
        <v>36</v>
      </c>
      <c r="M23" s="108">
        <v>750</v>
      </c>
      <c r="N23" s="89">
        <f t="shared" ref="N23" si="2">M23*L23</f>
        <v>27000</v>
      </c>
    </row>
    <row r="24" spans="1:14" s="54" customFormat="1" ht="15.75" thickBot="1" x14ac:dyDescent="0.3">
      <c r="A24" s="91">
        <v>15</v>
      </c>
      <c r="B24" s="79" t="s">
        <v>30</v>
      </c>
      <c r="C24" s="68" t="s">
        <v>603</v>
      </c>
      <c r="D24" s="80">
        <v>1</v>
      </c>
      <c r="E24" s="81">
        <v>5000</v>
      </c>
      <c r="F24" s="114">
        <f t="shared" si="0"/>
        <v>5000</v>
      </c>
      <c r="H24" s="148" t="s">
        <v>626</v>
      </c>
      <c r="I24" s="149"/>
      <c r="J24" s="149"/>
      <c r="K24" s="149"/>
      <c r="L24" s="149"/>
      <c r="M24" s="149"/>
      <c r="N24" s="124">
        <f>SUM(N10:N23)</f>
        <v>206774.98696000001</v>
      </c>
    </row>
    <row r="25" spans="1:14" s="54" customFormat="1" ht="15.75" thickBot="1" x14ac:dyDescent="0.3">
      <c r="A25" s="91">
        <v>16</v>
      </c>
      <c r="B25" s="79" t="s">
        <v>645</v>
      </c>
      <c r="C25" s="68" t="s">
        <v>19</v>
      </c>
      <c r="D25" s="80">
        <f>F2</f>
        <v>16</v>
      </c>
      <c r="E25" s="126">
        <v>150.22</v>
      </c>
      <c r="F25" s="114">
        <f t="shared" si="0"/>
        <v>2403.52</v>
      </c>
    </row>
    <row r="26" spans="1:14" s="54" customFormat="1" x14ac:dyDescent="0.25">
      <c r="A26" s="91">
        <v>17</v>
      </c>
      <c r="B26" s="79" t="s">
        <v>646</v>
      </c>
      <c r="C26" s="68" t="s">
        <v>19</v>
      </c>
      <c r="D26" s="80">
        <f>F2</f>
        <v>16</v>
      </c>
      <c r="E26" s="126">
        <v>140.47999999999999</v>
      </c>
      <c r="F26" s="114">
        <f t="shared" si="0"/>
        <v>2247.6799999999998</v>
      </c>
      <c r="H26" s="150" t="s">
        <v>627</v>
      </c>
      <c r="I26" s="151"/>
      <c r="J26" s="151"/>
      <c r="K26" s="151"/>
      <c r="L26" s="151"/>
      <c r="M26" s="151"/>
      <c r="N26" s="121">
        <f>N24+F36</f>
        <v>567806.60520000011</v>
      </c>
    </row>
    <row r="27" spans="1:14" s="54" customFormat="1" ht="15.75" thickBot="1" x14ac:dyDescent="0.3">
      <c r="A27" s="91">
        <v>18</v>
      </c>
      <c r="B27" s="86" t="s">
        <v>559</v>
      </c>
      <c r="C27" s="73" t="s">
        <v>19</v>
      </c>
      <c r="D27" s="90">
        <v>10</v>
      </c>
      <c r="E27" s="126">
        <v>121.2</v>
      </c>
      <c r="F27" s="84">
        <f>E27*D27</f>
        <v>1212</v>
      </c>
      <c r="H27" s="152" t="s">
        <v>628</v>
      </c>
      <c r="I27" s="153"/>
      <c r="J27" s="153"/>
      <c r="K27" s="153"/>
      <c r="L27" s="153"/>
      <c r="M27" s="153"/>
      <c r="N27" s="92">
        <f>N26/1.2</f>
        <v>473172.17100000009</v>
      </c>
    </row>
    <row r="28" spans="1:14" s="54" customFormat="1" x14ac:dyDescent="0.25">
      <c r="A28" s="91">
        <v>19</v>
      </c>
      <c r="B28" s="79" t="s">
        <v>591</v>
      </c>
      <c r="C28" s="73" t="s">
        <v>19</v>
      </c>
      <c r="D28" s="90">
        <v>1</v>
      </c>
      <c r="E28" s="81">
        <v>10000</v>
      </c>
      <c r="F28" s="84">
        <f>E28*D28</f>
        <v>10000</v>
      </c>
      <c r="H28" s="150" t="s">
        <v>629</v>
      </c>
      <c r="I28" s="151"/>
      <c r="J28" s="151"/>
      <c r="K28" s="151"/>
      <c r="L28" s="151"/>
      <c r="M28" s="151"/>
      <c r="N28" s="121">
        <f>N26/F2</f>
        <v>35487.912825000007</v>
      </c>
    </row>
    <row r="29" spans="1:14" s="54" customFormat="1" ht="16.5" thickBot="1" x14ac:dyDescent="0.3">
      <c r="A29" s="91">
        <v>20</v>
      </c>
      <c r="B29" s="79" t="s">
        <v>647</v>
      </c>
      <c r="C29" s="105" t="s">
        <v>592</v>
      </c>
      <c r="D29" s="106">
        <f>D13</f>
        <v>24</v>
      </c>
      <c r="E29" s="81">
        <v>227.66</v>
      </c>
      <c r="F29" s="84">
        <f>E29*D29</f>
        <v>5463.84</v>
      </c>
      <c r="H29" s="152" t="s">
        <v>630</v>
      </c>
      <c r="I29" s="153"/>
      <c r="J29" s="153"/>
      <c r="K29" s="153"/>
      <c r="L29" s="153"/>
      <c r="M29" s="153"/>
      <c r="N29" s="92">
        <f>N28/1.2</f>
        <v>29573.260687500006</v>
      </c>
    </row>
    <row r="30" spans="1:14" s="54" customFormat="1" x14ac:dyDescent="0.25">
      <c r="A30" s="91">
        <v>21</v>
      </c>
      <c r="B30" s="79" t="s">
        <v>606</v>
      </c>
      <c r="C30" s="73" t="s">
        <v>19</v>
      </c>
      <c r="D30" s="90">
        <v>2</v>
      </c>
      <c r="E30" s="81">
        <v>92</v>
      </c>
      <c r="F30" s="84">
        <f t="shared" ref="F30" si="3">E30*D30</f>
        <v>184</v>
      </c>
    </row>
    <row r="31" spans="1:14" s="54" customFormat="1" x14ac:dyDescent="0.25">
      <c r="A31" s="91">
        <v>22</v>
      </c>
      <c r="B31" s="86" t="s">
        <v>607</v>
      </c>
      <c r="C31" s="73" t="s">
        <v>19</v>
      </c>
      <c r="D31" s="90">
        <f>D29</f>
        <v>24</v>
      </c>
      <c r="E31" s="126">
        <v>11.1</v>
      </c>
      <c r="F31" s="84">
        <f>E31*D31</f>
        <v>266.39999999999998</v>
      </c>
      <c r="I31" s="48"/>
      <c r="J31" s="48"/>
      <c r="K31" s="48"/>
      <c r="L31" s="48"/>
      <c r="M31" s="48"/>
      <c r="N31" s="48"/>
    </row>
    <row r="32" spans="1:14" s="54" customFormat="1" x14ac:dyDescent="0.25">
      <c r="A32" s="91">
        <v>23</v>
      </c>
      <c r="B32" s="86" t="s">
        <v>608</v>
      </c>
      <c r="C32" s="73" t="s">
        <v>19</v>
      </c>
      <c r="D32" s="90">
        <f>F1*F3</f>
        <v>4</v>
      </c>
      <c r="E32" s="83">
        <v>739.14</v>
      </c>
      <c r="F32" s="84">
        <f>E32*D32</f>
        <v>2956.56</v>
      </c>
      <c r="I32" s="48"/>
      <c r="J32" s="48"/>
      <c r="K32" s="48"/>
      <c r="L32" s="48"/>
      <c r="M32" s="48"/>
      <c r="N32" s="48"/>
    </row>
    <row r="33" spans="1:14" s="54" customFormat="1" ht="15.75" x14ac:dyDescent="0.25">
      <c r="A33" s="91">
        <v>24</v>
      </c>
      <c r="B33" s="86" t="s">
        <v>612</v>
      </c>
      <c r="C33" s="109" t="s">
        <v>592</v>
      </c>
      <c r="D33" s="90">
        <f>'Расчет проводов'!G8</f>
        <v>36</v>
      </c>
      <c r="E33" s="126">
        <v>75.959999999999994</v>
      </c>
      <c r="F33" s="84">
        <v>3740</v>
      </c>
      <c r="I33" s="48"/>
      <c r="J33" s="48"/>
      <c r="K33" s="48"/>
      <c r="L33" s="48"/>
      <c r="M33" s="48"/>
      <c r="N33" s="48"/>
    </row>
    <row r="34" spans="1:14" s="54" customFormat="1" ht="15.75" x14ac:dyDescent="0.25">
      <c r="A34" s="91">
        <v>25</v>
      </c>
      <c r="B34" s="86" t="s">
        <v>613</v>
      </c>
      <c r="C34" s="109" t="s">
        <v>592</v>
      </c>
      <c r="D34" s="90">
        <f>D33</f>
        <v>36</v>
      </c>
      <c r="E34" s="83">
        <v>227.66</v>
      </c>
      <c r="F34" s="84">
        <f>E34*D34</f>
        <v>8195.76</v>
      </c>
      <c r="I34" s="48"/>
      <c r="J34" s="48"/>
      <c r="K34" s="48"/>
      <c r="L34" s="48"/>
      <c r="M34" s="48"/>
      <c r="N34" s="48"/>
    </row>
    <row r="35" spans="1:14" s="54" customFormat="1" ht="15.75" thickBot="1" x14ac:dyDescent="0.3">
      <c r="A35" s="115">
        <v>26</v>
      </c>
      <c r="B35" s="116" t="s">
        <v>614</v>
      </c>
      <c r="C35" s="117" t="s">
        <v>19</v>
      </c>
      <c r="D35" s="118">
        <f>D32</f>
        <v>4</v>
      </c>
      <c r="E35" s="119">
        <v>52</v>
      </c>
      <c r="F35" s="120">
        <f>E35*D35</f>
        <v>208</v>
      </c>
      <c r="I35" s="48"/>
      <c r="J35" s="93"/>
      <c r="K35" s="48"/>
      <c r="L35" s="48"/>
      <c r="M35" s="48"/>
      <c r="N35" s="48"/>
    </row>
    <row r="36" spans="1:14" s="54" customFormat="1" ht="15.75" thickBot="1" x14ac:dyDescent="0.3">
      <c r="A36" s="145" t="s">
        <v>626</v>
      </c>
      <c r="B36" s="146"/>
      <c r="C36" s="146"/>
      <c r="D36" s="146"/>
      <c r="E36" s="147"/>
      <c r="F36" s="92">
        <f>SUM(F10:F35)</f>
        <v>361031.61824000004</v>
      </c>
      <c r="H36" s="48"/>
      <c r="I36" s="48"/>
      <c r="J36" s="93"/>
      <c r="K36" s="48"/>
      <c r="L36" s="48"/>
      <c r="M36" s="48"/>
      <c r="N36" s="48"/>
    </row>
    <row r="37" spans="1:14" s="54" customFormat="1" x14ac:dyDescent="0.25">
      <c r="A37" s="48"/>
      <c r="B37" s="48"/>
      <c r="C37" s="49"/>
      <c r="D37" s="49"/>
      <c r="E37" s="48"/>
      <c r="F37" s="48"/>
      <c r="H37" s="48"/>
      <c r="I37" s="48"/>
      <c r="J37" s="93"/>
      <c r="K37" s="48"/>
      <c r="L37" s="48"/>
      <c r="M37" s="48"/>
      <c r="N37" s="48"/>
    </row>
    <row r="38" spans="1:14" s="54" customFormat="1" x14ac:dyDescent="0.25">
      <c r="A38" s="48"/>
      <c r="B38" s="48"/>
      <c r="C38" s="49"/>
      <c r="D38" s="49"/>
      <c r="E38" s="48"/>
      <c r="F38" s="48"/>
      <c r="H38" s="48"/>
      <c r="I38" s="48"/>
      <c r="J38" s="93"/>
      <c r="K38" s="48"/>
      <c r="L38" s="48"/>
      <c r="M38" s="48"/>
      <c r="N38" s="48"/>
    </row>
    <row r="39" spans="1:14" s="54" customFormat="1" x14ac:dyDescent="0.25">
      <c r="A39" s="48"/>
      <c r="B39" s="48"/>
      <c r="C39" s="49"/>
      <c r="D39" s="49"/>
      <c r="E39" s="48"/>
      <c r="F39" s="48"/>
      <c r="H39" s="48"/>
      <c r="I39" s="48"/>
      <c r="J39" s="93"/>
      <c r="K39" s="48"/>
      <c r="L39" s="48"/>
      <c r="M39" s="48"/>
      <c r="N39" s="48"/>
    </row>
    <row r="40" spans="1:14" x14ac:dyDescent="0.25">
      <c r="J40" s="93"/>
    </row>
  </sheetData>
  <customSheetViews>
    <customSheetView guid="{C27BBA55-A378-4400-A9AD-0B7EACCB2F5B}" scale="70">
      <selection activeCell="D3" sqref="D3:I3"/>
      <pageMargins left="0.7" right="0.7" top="0.75" bottom="0.75" header="0.3" footer="0.3"/>
      <pageSetup paperSize="9" orientation="portrait" r:id="rId1"/>
    </customSheetView>
  </customSheetViews>
  <mergeCells count="8">
    <mergeCell ref="A7:F7"/>
    <mergeCell ref="H7:N7"/>
    <mergeCell ref="A36:E36"/>
    <mergeCell ref="H24:M24"/>
    <mergeCell ref="H26:M26"/>
    <mergeCell ref="H27:M27"/>
    <mergeCell ref="H28:M28"/>
    <mergeCell ref="H29:M29"/>
  </mergeCells>
  <pageMargins left="0.39370078740157483" right="0.39370078740157483" top="0.78740157480314965" bottom="0.39370078740157483" header="0.31496062992125984" footer="0.31496062992125984"/>
  <pageSetup paperSize="9" scale="58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workbookViewId="0">
      <selection activeCell="G9" sqref="G9"/>
    </sheetView>
  </sheetViews>
  <sheetFormatPr defaultColWidth="9.140625" defaultRowHeight="15" x14ac:dyDescent="0.25"/>
  <cols>
    <col min="1" max="1" width="4.7109375" style="72" customWidth="1"/>
    <col min="2" max="2" width="64.5703125" style="72" customWidth="1"/>
    <col min="3" max="3" width="9.28515625" style="72" customWidth="1"/>
    <col min="4" max="4" width="6.7109375" style="72" customWidth="1"/>
    <col min="5" max="5" width="7.42578125" style="72" customWidth="1"/>
    <col min="6" max="6" width="10.7109375" style="72" customWidth="1"/>
    <col min="7" max="16384" width="9.140625" style="72"/>
  </cols>
  <sheetData>
    <row r="2" spans="1:7" x14ac:dyDescent="0.25">
      <c r="A2" s="155" t="s">
        <v>622</v>
      </c>
      <c r="B2" s="155"/>
      <c r="C2" s="155"/>
      <c r="D2" s="155"/>
      <c r="E2" s="155"/>
      <c r="F2" s="155"/>
      <c r="G2" s="155"/>
    </row>
    <row r="4" spans="1:7" ht="15" customHeight="1" x14ac:dyDescent="0.25">
      <c r="A4" s="157" t="s">
        <v>0</v>
      </c>
      <c r="B4" s="157" t="s">
        <v>594</v>
      </c>
      <c r="C4" s="94"/>
      <c r="D4" s="156" t="s">
        <v>596</v>
      </c>
      <c r="E4" s="156"/>
      <c r="F4" s="154" t="s">
        <v>597</v>
      </c>
      <c r="G4" s="154"/>
    </row>
    <row r="5" spans="1:7" ht="40.5" customHeight="1" x14ac:dyDescent="0.25">
      <c r="A5" s="157"/>
      <c r="B5" s="157"/>
      <c r="C5" s="75" t="s">
        <v>598</v>
      </c>
      <c r="D5" s="3">
        <v>1</v>
      </c>
      <c r="E5" s="3">
        <v>2</v>
      </c>
      <c r="F5" s="95" t="s">
        <v>601</v>
      </c>
      <c r="G5" s="95" t="s">
        <v>602</v>
      </c>
    </row>
    <row r="6" spans="1:7" x14ac:dyDescent="0.25">
      <c r="A6" s="73">
        <v>1</v>
      </c>
      <c r="B6" s="74" t="s">
        <v>595</v>
      </c>
      <c r="C6" s="73">
        <v>4</v>
      </c>
      <c r="D6" s="73">
        <f>8*C6</f>
        <v>32</v>
      </c>
      <c r="E6" s="73">
        <f>(8+4)*C6</f>
        <v>48</v>
      </c>
      <c r="F6" s="73">
        <f>SUM(D6:E6)</f>
        <v>80</v>
      </c>
      <c r="G6" s="73">
        <f>F6*2</f>
        <v>160</v>
      </c>
    </row>
    <row r="7" spans="1:7" ht="30" x14ac:dyDescent="0.25">
      <c r="A7" s="73">
        <v>2</v>
      </c>
      <c r="B7" s="4" t="s">
        <v>609</v>
      </c>
      <c r="C7" s="73"/>
      <c r="D7" s="73"/>
      <c r="E7" s="73"/>
      <c r="F7" s="73">
        <f>8+4</f>
        <v>12</v>
      </c>
      <c r="G7" s="73">
        <f>F7*2</f>
        <v>24</v>
      </c>
    </row>
    <row r="8" spans="1:7" x14ac:dyDescent="0.25">
      <c r="A8" s="73">
        <v>3</v>
      </c>
      <c r="B8" s="74" t="s">
        <v>619</v>
      </c>
      <c r="C8" s="73"/>
      <c r="D8" s="73"/>
      <c r="E8" s="73"/>
      <c r="F8" s="73"/>
      <c r="G8" s="73">
        <f>D13+D12+D11</f>
        <v>36</v>
      </c>
    </row>
    <row r="9" spans="1:7" x14ac:dyDescent="0.25">
      <c r="B9" s="110" t="s">
        <v>6</v>
      </c>
      <c r="C9" s="72" t="s">
        <v>592</v>
      </c>
      <c r="D9" s="72">
        <v>36</v>
      </c>
    </row>
    <row r="10" spans="1:7" x14ac:dyDescent="0.25">
      <c r="A10" s="76"/>
      <c r="B10" s="110" t="s">
        <v>7</v>
      </c>
      <c r="C10" s="72" t="s">
        <v>592</v>
      </c>
      <c r="D10" s="72">
        <v>12</v>
      </c>
    </row>
    <row r="11" spans="1:7" x14ac:dyDescent="0.25">
      <c r="A11" s="76"/>
      <c r="B11" s="110" t="s">
        <v>615</v>
      </c>
      <c r="C11" s="72" t="s">
        <v>592</v>
      </c>
      <c r="D11" s="72">
        <v>24</v>
      </c>
    </row>
    <row r="12" spans="1:7" x14ac:dyDescent="0.25">
      <c r="B12" s="110" t="s">
        <v>616</v>
      </c>
      <c r="C12" s="72" t="s">
        <v>592</v>
      </c>
      <c r="D12" s="72">
        <v>6</v>
      </c>
    </row>
    <row r="13" spans="1:7" x14ac:dyDescent="0.25">
      <c r="B13" s="110" t="s">
        <v>617</v>
      </c>
      <c r="C13" s="72" t="s">
        <v>592</v>
      </c>
      <c r="D13" s="72">
        <v>6</v>
      </c>
    </row>
  </sheetData>
  <customSheetViews>
    <customSheetView guid="{C27BBA55-A378-4400-A9AD-0B7EACCB2F5B}">
      <selection activeCell="A2" sqref="A2:F2"/>
      <pageMargins left="0.7" right="0.7" top="0.75" bottom="0.75" header="0.3" footer="0.3"/>
      <pageSetup paperSize="9" orientation="portrait" r:id="rId1"/>
    </customSheetView>
  </customSheetViews>
  <mergeCells count="5">
    <mergeCell ref="F4:G4"/>
    <mergeCell ref="A2:G2"/>
    <mergeCell ref="D4:E4"/>
    <mergeCell ref="A4:A5"/>
    <mergeCell ref="B4:B5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Исходные данные</vt:lpstr>
      <vt:lpstr>Лист 1</vt:lpstr>
      <vt:lpstr>Прайс</vt:lpstr>
      <vt:lpstr>мат-ы (ОДПУ под.)</vt:lpstr>
      <vt:lpstr>16 кв.</vt:lpstr>
      <vt:lpstr>Расчет проводов</vt:lpstr>
      <vt:lpstr>'мат-ы (ОДПУ под.)'!Область_печати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В. Кузьмин</dc:creator>
  <cp:lastModifiedBy>Александр Н. Кашурников</cp:lastModifiedBy>
  <cp:lastPrinted>2021-11-26T00:34:14Z</cp:lastPrinted>
  <dcterms:created xsi:type="dcterms:W3CDTF">2016-07-12T01:13:16Z</dcterms:created>
  <dcterms:modified xsi:type="dcterms:W3CDTF">2021-11-26T00:34:19Z</dcterms:modified>
</cp:coreProperties>
</file>